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0" yWindow="0" windowWidth="34140" windowHeight="20660" tabRatio="702" activeTab="1"/>
  </bookViews>
  <sheets>
    <sheet name="ANOVA H0 True, False" sheetId="19" r:id="rId1"/>
    <sheet name="ANOVA H0 True, False (2)" sheetId="20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20" l="1"/>
  <c r="D8" i="20"/>
  <c r="C8" i="20"/>
  <c r="B8" i="20"/>
  <c r="H7" i="19"/>
  <c r="J5" i="19"/>
  <c r="M5" i="19"/>
  <c r="L5" i="19"/>
  <c r="K5" i="19"/>
  <c r="H8" i="19"/>
  <c r="M8" i="19"/>
  <c r="L8" i="19"/>
  <c r="K8" i="19"/>
  <c r="S7" i="19"/>
  <c r="V4" i="19"/>
  <c r="S8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R32" i="19"/>
  <c r="T7" i="19"/>
  <c r="T8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U7" i="19"/>
  <c r="U8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8" i="19"/>
  <c r="U29" i="19"/>
  <c r="U30" i="19"/>
  <c r="U31" i="19"/>
  <c r="U32" i="19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W32" i="19"/>
  <c r="J8" i="19"/>
  <c r="L31" i="19"/>
  <c r="L32" i="19"/>
  <c r="L33" i="19"/>
  <c r="B8" i="19"/>
  <c r="C8" i="19"/>
  <c r="D8" i="19"/>
  <c r="E8" i="19"/>
  <c r="D31" i="19"/>
  <c r="D32" i="19"/>
  <c r="D33" i="19"/>
  <c r="S33" i="19"/>
  <c r="S34" i="19"/>
  <c r="S35" i="19"/>
  <c r="R35" i="19"/>
  <c r="T33" i="19"/>
  <c r="T34" i="19"/>
  <c r="T35" i="19"/>
  <c r="U33" i="19"/>
  <c r="U34" i="19"/>
  <c r="U35" i="19"/>
  <c r="V33" i="19"/>
  <c r="V34" i="19"/>
  <c r="V35" i="19"/>
  <c r="W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T36" i="19"/>
  <c r="T37" i="19"/>
  <c r="T38" i="19"/>
  <c r="T39" i="19"/>
  <c r="T40" i="19"/>
  <c r="T41" i="19"/>
  <c r="T42" i="19"/>
  <c r="T43" i="19"/>
  <c r="T44" i="19"/>
  <c r="T45" i="19"/>
  <c r="T46" i="19"/>
  <c r="T47" i="19"/>
  <c r="T48" i="19"/>
  <c r="T49" i="19"/>
  <c r="T50" i="19"/>
  <c r="T51" i="19"/>
  <c r="T52" i="19"/>
  <c r="T53" i="19"/>
  <c r="T54" i="19"/>
  <c r="T5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48" i="19"/>
  <c r="U49" i="19"/>
  <c r="U50" i="19"/>
  <c r="U51" i="19"/>
  <c r="U52" i="19"/>
  <c r="U53" i="19"/>
  <c r="U54" i="19"/>
  <c r="U55" i="19"/>
  <c r="V36" i="19"/>
  <c r="V37" i="19"/>
  <c r="V38" i="19"/>
  <c r="V39" i="19"/>
  <c r="V40" i="19"/>
  <c r="V41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W55" i="19"/>
  <c r="W54" i="19"/>
  <c r="W53" i="19"/>
  <c r="W52" i="19"/>
  <c r="W51" i="19"/>
  <c r="W50" i="19"/>
  <c r="W49" i="19"/>
  <c r="W48" i="19"/>
  <c r="W47" i="19"/>
  <c r="W46" i="19"/>
  <c r="W45" i="19"/>
  <c r="W44" i="19"/>
  <c r="W43" i="19"/>
  <c r="W42" i="19"/>
  <c r="W41" i="19"/>
  <c r="W40" i="19"/>
  <c r="W39" i="19"/>
  <c r="W38" i="19"/>
  <c r="W37" i="19"/>
  <c r="W36" i="19"/>
  <c r="W34" i="19"/>
  <c r="W33" i="19"/>
  <c r="W31" i="19"/>
  <c r="W30" i="19"/>
  <c r="W29" i="19"/>
  <c r="W28" i="19"/>
  <c r="W27" i="19"/>
  <c r="W26" i="19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W12" i="19"/>
  <c r="W11" i="19"/>
  <c r="W10" i="19"/>
  <c r="W9" i="19"/>
  <c r="W8" i="19"/>
  <c r="W7" i="19"/>
  <c r="R55" i="19"/>
  <c r="R54" i="19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8" i="19"/>
  <c r="R37" i="19"/>
  <c r="R36" i="19"/>
  <c r="R34" i="19"/>
  <c r="R33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H8" i="20"/>
  <c r="S7" i="20"/>
  <c r="V4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S54" i="20"/>
  <c r="S55" i="20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T37" i="20"/>
  <c r="T38" i="20"/>
  <c r="T39" i="20"/>
  <c r="T40" i="20"/>
  <c r="T41" i="20"/>
  <c r="T42" i="20"/>
  <c r="T43" i="20"/>
  <c r="T44" i="20"/>
  <c r="T45" i="20"/>
  <c r="T46" i="20"/>
  <c r="T47" i="20"/>
  <c r="T48" i="20"/>
  <c r="T49" i="20"/>
  <c r="T50" i="20"/>
  <c r="T51" i="20"/>
  <c r="T52" i="20"/>
  <c r="T53" i="20"/>
  <c r="T54" i="20"/>
  <c r="T55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43" i="20"/>
  <c r="V44" i="20"/>
  <c r="V45" i="20"/>
  <c r="V46" i="20"/>
  <c r="V47" i="20"/>
  <c r="V48" i="20"/>
  <c r="V49" i="20"/>
  <c r="V50" i="20"/>
  <c r="V51" i="20"/>
  <c r="V52" i="20"/>
  <c r="V53" i="20"/>
  <c r="V54" i="20"/>
  <c r="V55" i="20"/>
  <c r="W55" i="20"/>
  <c r="R55" i="20"/>
  <c r="W54" i="20"/>
  <c r="R54" i="20"/>
  <c r="W53" i="20"/>
  <c r="R53" i="20"/>
  <c r="W52" i="20"/>
  <c r="R52" i="20"/>
  <c r="W51" i="20"/>
  <c r="R51" i="20"/>
  <c r="W50" i="20"/>
  <c r="R50" i="20"/>
  <c r="W49" i="20"/>
  <c r="R49" i="20"/>
  <c r="W48" i="20"/>
  <c r="R48" i="20"/>
  <c r="W47" i="20"/>
  <c r="R47" i="20"/>
  <c r="W46" i="20"/>
  <c r="R46" i="20"/>
  <c r="W45" i="20"/>
  <c r="R45" i="20"/>
  <c r="W44" i="20"/>
  <c r="R44" i="20"/>
  <c r="W43" i="20"/>
  <c r="R43" i="20"/>
  <c r="W42" i="20"/>
  <c r="R42" i="20"/>
  <c r="W41" i="20"/>
  <c r="R41" i="20"/>
  <c r="W40" i="20"/>
  <c r="R40" i="20"/>
  <c r="W39" i="20"/>
  <c r="R39" i="20"/>
  <c r="W38" i="20"/>
  <c r="R38" i="20"/>
  <c r="W37" i="20"/>
  <c r="R37" i="20"/>
  <c r="W36" i="20"/>
  <c r="R36" i="20"/>
  <c r="W35" i="20"/>
  <c r="R35" i="20"/>
  <c r="W34" i="20"/>
  <c r="R34" i="20"/>
  <c r="W33" i="20"/>
  <c r="R33" i="20"/>
  <c r="J5" i="20"/>
  <c r="J8" i="20"/>
  <c r="K5" i="20"/>
  <c r="K8" i="20"/>
  <c r="L5" i="20"/>
  <c r="L8" i="20"/>
  <c r="M5" i="20"/>
  <c r="M8" i="20"/>
  <c r="L31" i="20"/>
  <c r="L32" i="20"/>
  <c r="L33" i="20"/>
  <c r="D31" i="20"/>
  <c r="D32" i="20"/>
  <c r="D33" i="20"/>
  <c r="W32" i="20"/>
  <c r="R32" i="20"/>
  <c r="W31" i="20"/>
  <c r="R31" i="20"/>
  <c r="W30" i="20"/>
  <c r="R30" i="20"/>
  <c r="W29" i="20"/>
  <c r="R29" i="20"/>
  <c r="W28" i="20"/>
  <c r="R28" i="20"/>
  <c r="W27" i="20"/>
  <c r="R27" i="20"/>
  <c r="W26" i="20"/>
  <c r="R26" i="20"/>
  <c r="W25" i="20"/>
  <c r="R25" i="20"/>
  <c r="W24" i="20"/>
  <c r="R24" i="20"/>
  <c r="W23" i="20"/>
  <c r="R23" i="20"/>
  <c r="W22" i="20"/>
  <c r="R22" i="20"/>
  <c r="W21" i="20"/>
  <c r="R21" i="20"/>
  <c r="W20" i="20"/>
  <c r="R20" i="20"/>
  <c r="W19" i="20"/>
  <c r="R19" i="20"/>
  <c r="W18" i="20"/>
  <c r="R18" i="20"/>
  <c r="W17" i="20"/>
  <c r="R17" i="20"/>
  <c r="W16" i="20"/>
  <c r="R16" i="20"/>
  <c r="W15" i="20"/>
  <c r="R15" i="20"/>
  <c r="W14" i="20"/>
  <c r="R14" i="20"/>
  <c r="W13" i="20"/>
  <c r="R13" i="20"/>
  <c r="W12" i="20"/>
  <c r="R12" i="20"/>
  <c r="W11" i="20"/>
  <c r="R11" i="20"/>
  <c r="W10" i="20"/>
  <c r="R10" i="20"/>
  <c r="W9" i="20"/>
  <c r="R9" i="20"/>
  <c r="W8" i="20"/>
  <c r="R8" i="20"/>
  <c r="W7" i="20"/>
  <c r="R7" i="20"/>
  <c r="H7" i="20"/>
</calcChain>
</file>

<file path=xl/sharedStrings.xml><?xml version="1.0" encoding="utf-8"?>
<sst xmlns="http://schemas.openxmlformats.org/spreadsheetml/2006/main" count="92" uniqueCount="38">
  <si>
    <r>
      <t>M</t>
    </r>
    <r>
      <rPr>
        <b/>
        <vertAlign val="subscript"/>
        <sz val="16"/>
        <color indexed="9"/>
        <rFont val="Times"/>
      </rPr>
      <t>3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</si>
  <si>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2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</si>
  <si>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1</t>
    </r>
    <phoneticPr fontId="2" type="noConversion"/>
  </si>
  <si>
    <r>
      <t>s</t>
    </r>
    <r>
      <rPr>
        <vertAlign val="superscript"/>
        <sz val="16"/>
        <color indexed="9"/>
        <rFont val="Times"/>
      </rPr>
      <t>2</t>
    </r>
    <r>
      <rPr>
        <sz val="16"/>
        <color indexed="9"/>
        <rFont val="Times"/>
      </rPr>
      <t xml:space="preserve"> = 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</si>
  <si>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4</t>
    </r>
    <phoneticPr fontId="2" type="noConversion"/>
  </si>
  <si>
    <r>
      <t>s</t>
    </r>
    <r>
      <rPr>
        <vertAlign val="subscript"/>
        <sz val="16"/>
        <color indexed="9"/>
        <rFont val="Times"/>
      </rPr>
      <t>M</t>
    </r>
    <r>
      <rPr>
        <sz val="16"/>
        <color indexed="9"/>
        <rFont val="Times"/>
      </rPr>
      <t xml:space="preserve"> = </t>
    </r>
    <phoneticPr fontId="2" type="noConversion"/>
  </si>
  <si>
    <t xml:space="preserve">ratio = </t>
    <phoneticPr fontId="2" type="noConversion"/>
  </si>
  <si>
    <t>Condition 3</t>
    <phoneticPr fontId="2" type="noConversion"/>
  </si>
  <si>
    <t xml:space="preserve"> =</t>
  </si>
  <si>
    <r>
      <t>m</t>
    </r>
    <r>
      <rPr>
        <vertAlign val="subscript"/>
        <sz val="16"/>
        <color indexed="9"/>
        <rFont val="Times"/>
      </rPr>
      <t>2</t>
    </r>
    <phoneticPr fontId="2" type="noConversion"/>
  </si>
  <si>
    <r>
      <t>m</t>
    </r>
    <r>
      <rPr>
        <vertAlign val="subscript"/>
        <sz val="16"/>
        <color indexed="9"/>
        <rFont val="Times"/>
      </rPr>
      <t>1</t>
    </r>
    <phoneticPr fontId="2" type="noConversion"/>
  </si>
  <si>
    <t xml:space="preserve">n = </t>
    <phoneticPr fontId="2" type="noConversion"/>
  </si>
  <si>
    <r>
      <t>s</t>
    </r>
    <r>
      <rPr>
        <sz val="16"/>
        <color indexed="9"/>
        <rFont val="Times"/>
      </rPr>
      <t xml:space="preserve"> = 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</si>
  <si>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4</t>
    </r>
    <phoneticPr fontId="2" type="noConversion"/>
  </si>
  <si>
    <r>
      <t xml:space="preserve">actual </t>
    </r>
    <r>
      <rPr>
        <sz val="16"/>
        <rFont val="Symbol"/>
      </rPr>
      <t>s</t>
    </r>
    <r>
      <rPr>
        <vertAlign val="superscript"/>
        <sz val="16"/>
        <rFont val="Times"/>
      </rPr>
      <t>2</t>
    </r>
    <r>
      <rPr>
        <sz val="16"/>
        <rFont val="Times"/>
      </rPr>
      <t xml:space="preserve"> = </t>
    </r>
    <phoneticPr fontId="2" type="noConversion"/>
  </si>
  <si>
    <r>
      <t xml:space="preserve">MSB = est </t>
    </r>
    <r>
      <rPr>
        <sz val="16"/>
        <rFont val="Symbol"/>
      </rPr>
      <t>s</t>
    </r>
    <r>
      <rPr>
        <vertAlign val="superscript"/>
        <sz val="16"/>
        <rFont val="Times"/>
      </rPr>
      <t>2</t>
    </r>
    <r>
      <rPr>
        <sz val="16"/>
        <rFont val="Times"/>
      </rPr>
      <t xml:space="preserve"> from between groups = </t>
    </r>
    <phoneticPr fontId="2" type="noConversion"/>
  </si>
  <si>
    <t>Condition 4</t>
    <phoneticPr fontId="2" type="noConversion"/>
  </si>
  <si>
    <t>Condition 3</t>
    <phoneticPr fontId="2" type="noConversion"/>
  </si>
  <si>
    <t>Condition 2</t>
    <phoneticPr fontId="2" type="noConversion"/>
  </si>
  <si>
    <t>Condition 1</t>
    <phoneticPr fontId="2" type="noConversion"/>
  </si>
  <si>
    <r>
      <rPr>
        <sz val="12"/>
        <rFont val="Symbol"/>
      </rPr>
      <t>D</t>
    </r>
    <r>
      <rPr>
        <sz val="12"/>
        <rFont val="Times"/>
      </rPr>
      <t xml:space="preserve"> = </t>
    </r>
  </si>
  <si>
    <t>p(x)</t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</si>
  <si>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1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</si>
  <si>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4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</si>
  <si>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3</t>
    </r>
    <phoneticPr fontId="2" type="noConversion"/>
  </si>
  <si>
    <r>
      <t xml:space="preserve"> </t>
    </r>
    <r>
      <rPr>
        <sz val="16"/>
        <color indexed="9"/>
        <rFont val="Symbol"/>
      </rPr>
      <t>m</t>
    </r>
    <r>
      <rPr>
        <vertAlign val="subscript"/>
        <sz val="16"/>
        <color indexed="9"/>
        <rFont val="Times"/>
      </rPr>
      <t>2</t>
    </r>
    <phoneticPr fontId="2" type="noConversion"/>
  </si>
  <si>
    <r>
      <t>m</t>
    </r>
    <r>
      <rPr>
        <vertAlign val="subscript"/>
        <sz val="16"/>
        <color indexed="9"/>
        <rFont val="Times"/>
      </rPr>
      <t>4</t>
    </r>
    <phoneticPr fontId="2" type="noConversion"/>
  </si>
  <si>
    <r>
      <t>m</t>
    </r>
    <r>
      <rPr>
        <vertAlign val="subscript"/>
        <sz val="16"/>
        <color indexed="9"/>
        <rFont val="Times"/>
      </rPr>
      <t>3</t>
    </r>
    <phoneticPr fontId="2" type="noConversion"/>
  </si>
  <si>
    <r>
      <t>M</t>
    </r>
    <r>
      <rPr>
        <b/>
        <vertAlign val="subscript"/>
        <sz val="16"/>
        <color indexed="9"/>
        <rFont val="Times"/>
      </rPr>
      <t>3</t>
    </r>
    <phoneticPr fontId="2" type="noConversion"/>
  </si>
  <si>
    <t>Cond 1</t>
    <phoneticPr fontId="2" type="noConversion"/>
  </si>
  <si>
    <t>Cond 2</t>
    <phoneticPr fontId="2" type="noConversion"/>
  </si>
  <si>
    <t>Cond 3</t>
    <phoneticPr fontId="2" type="noConversion"/>
  </si>
  <si>
    <t>Cond 4</t>
    <phoneticPr fontId="2" type="noConversion"/>
  </si>
  <si>
    <t>H0 false</t>
    <phoneticPr fontId="2" type="noConversion"/>
  </si>
  <si>
    <r>
      <t>H</t>
    </r>
    <r>
      <rPr>
        <vertAlign val="subscript"/>
        <sz val="12"/>
        <rFont val="Times"/>
      </rPr>
      <t>0</t>
    </r>
    <r>
      <rPr>
        <sz val="12"/>
        <rFont val="Times"/>
      </rPr>
      <t xml:space="preserve"> true</t>
    </r>
    <phoneticPr fontId="2" type="noConversion"/>
  </si>
  <si>
    <r>
      <t>H</t>
    </r>
    <r>
      <rPr>
        <vertAlign val="subscript"/>
        <sz val="24"/>
        <rFont val="Times"/>
      </rPr>
      <t>0</t>
    </r>
    <r>
      <rPr>
        <sz val="24"/>
        <rFont val="Times"/>
      </rPr>
      <t xml:space="preserve"> is false</t>
    </r>
    <phoneticPr fontId="2" type="noConversion"/>
  </si>
  <si>
    <r>
      <t>H</t>
    </r>
    <r>
      <rPr>
        <vertAlign val="subscript"/>
        <sz val="24"/>
        <rFont val="Times"/>
      </rPr>
      <t>0</t>
    </r>
    <r>
      <rPr>
        <sz val="24"/>
        <rFont val="Times"/>
      </rPr>
      <t xml:space="preserve"> is true</t>
    </r>
    <phoneticPr fontId="2" type="noConversion"/>
  </si>
  <si>
    <r>
      <t xml:space="preserve">Demonstration of why MSB isn't a good estimate of </t>
    </r>
    <r>
      <rPr>
        <sz val="24"/>
        <rFont val="Symbol"/>
      </rPr>
      <t>s</t>
    </r>
    <r>
      <rPr>
        <vertAlign val="superscript"/>
        <sz val="24"/>
        <rFont val="Times"/>
      </rPr>
      <t>2</t>
    </r>
    <r>
      <rPr>
        <sz val="24"/>
        <rFont val="Times"/>
      </rPr>
      <t xml:space="preserve"> when the null hypothesis is false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</si>
</sst>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3" x14ac:knownFonts="1">
    <font>
      <sz val="18"/>
      <name val="Times"/>
    </font>
    <font>
      <sz val="10"/>
      <name val="Verdana"/>
    </font>
    <font>
      <sz val="8"/>
      <name val="Verdana"/>
    </font>
    <font>
      <sz val="12"/>
      <name val="Times"/>
    </font>
    <font>
      <sz val="12"/>
      <name val="Symbol"/>
    </font>
    <font>
      <vertAlign val="subscript"/>
      <sz val="12"/>
      <name val="Times"/>
    </font>
    <font>
      <sz val="16"/>
      <name val="Times"/>
    </font>
    <font>
      <sz val="16"/>
      <name val="Symbol"/>
    </font>
    <font>
      <vertAlign val="superscript"/>
      <sz val="16"/>
      <name val="Times"/>
    </font>
    <font>
      <sz val="24"/>
      <name val="Times"/>
    </font>
    <font>
      <vertAlign val="subscript"/>
      <sz val="24"/>
      <name val="Times"/>
    </font>
    <font>
      <sz val="24"/>
      <name val="Symbol"/>
    </font>
    <font>
      <vertAlign val="superscript"/>
      <sz val="24"/>
      <name val="Times"/>
    </font>
    <font>
      <sz val="16"/>
      <color indexed="9"/>
      <name val="Symbol"/>
    </font>
    <font>
      <vertAlign val="subscript"/>
      <sz val="16"/>
      <color indexed="9"/>
      <name val="Times"/>
    </font>
    <font>
      <sz val="16"/>
      <color indexed="9"/>
      <name val="Times"/>
    </font>
    <font>
      <b/>
      <sz val="16"/>
      <color indexed="9"/>
      <name val="Times"/>
    </font>
    <font>
      <b/>
      <vertAlign val="subscript"/>
      <sz val="16"/>
      <color indexed="9"/>
      <name val="Times"/>
    </font>
    <font>
      <vertAlign val="superscript"/>
      <sz val="16"/>
      <color indexed="9"/>
      <name val="Times"/>
    </font>
    <font>
      <u/>
      <sz val="18"/>
      <color indexed="12"/>
      <name val="Times"/>
    </font>
    <font>
      <u/>
      <sz val="18"/>
      <color indexed="20"/>
      <name val="Times"/>
    </font>
    <font>
      <u/>
      <sz val="18"/>
      <color theme="10"/>
      <name val="Times"/>
    </font>
    <font>
      <u/>
      <sz val="18"/>
      <color theme="11"/>
      <name val="Times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9" fillId="0" borderId="0" applyNumberFormat="0" applyFill="0" applyBorder="0" applyAlignment="0" applyProtection="0">
      <alignment horizontal="center" vertical="center"/>
    </xf>
    <xf numFmtId="4" fontId="20" fillId="0" borderId="0" applyNumberFormat="0" applyFill="0" applyBorder="0" applyAlignment="0" applyProtection="0">
      <alignment horizontal="center" vertical="center"/>
    </xf>
    <xf numFmtId="4" fontId="21" fillId="0" borderId="0" applyNumberFormat="0" applyFill="0" applyBorder="0" applyAlignment="0" applyProtection="0">
      <alignment horizontal="center" vertical="center"/>
    </xf>
    <xf numFmtId="4" fontId="22" fillId="0" borderId="0" applyNumberFormat="0" applyFill="0" applyBorder="0" applyAlignment="0" applyProtection="0">
      <alignment horizontal="center" vertical="center"/>
    </xf>
  </cellStyleXfs>
  <cellXfs count="44">
    <xf numFmtId="4" fontId="0" fillId="0" borderId="0" xfId="0">
      <alignment horizontal="center" vertical="center"/>
    </xf>
    <xf numFmtId="4" fontId="3" fillId="0" borderId="0" xfId="0" applyFont="1" applyFill="1" applyBorder="1" applyAlignment="1">
      <alignment horizontal="left"/>
    </xf>
    <xf numFmtId="4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quotePrefix="1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4" fontId="3" fillId="0" borderId="1" xfId="0" applyFont="1" applyFill="1" applyBorder="1" applyAlignment="1">
      <alignment horizontal="center"/>
    </xf>
    <xf numFmtId="4" fontId="6" fillId="0" borderId="0" xfId="0" applyFont="1" applyFill="1" applyBorder="1" applyAlignment="1">
      <alignment horizontal="right"/>
    </xf>
    <xf numFmtId="4" fontId="6" fillId="0" borderId="0" xfId="0" applyFont="1" applyFill="1" applyBorder="1" applyAlignment="1">
      <alignment horizontal="left"/>
    </xf>
    <xf numFmtId="4" fontId="9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4" fontId="6" fillId="0" borderId="0" xfId="0" applyFont="1" applyFill="1" applyBorder="1" applyAlignment="1">
      <alignment horizontal="center"/>
    </xf>
    <xf numFmtId="4" fontId="7" fillId="0" borderId="0" xfId="0" applyFont="1" applyFill="1" applyBorder="1" applyAlignment="1">
      <alignment horizontal="right"/>
    </xf>
    <xf numFmtId="9" fontId="6" fillId="0" borderId="0" xfId="1" applyFont="1" applyFill="1" applyBorder="1" applyAlignment="1">
      <alignment horizontal="left"/>
    </xf>
    <xf numFmtId="4" fontId="6" fillId="0" borderId="0" xfId="0" quotePrefix="1" applyFont="1" applyFill="1" applyBorder="1" applyAlignment="1">
      <alignment horizontal="center"/>
    </xf>
    <xf numFmtId="4" fontId="6" fillId="0" borderId="4" xfId="0" applyFont="1" applyFill="1" applyBorder="1" applyAlignment="1">
      <alignment horizontal="right"/>
    </xf>
    <xf numFmtId="4" fontId="6" fillId="0" borderId="5" xfId="0" applyFont="1" applyFill="1" applyBorder="1" applyAlignment="1">
      <alignment horizontal="left"/>
    </xf>
    <xf numFmtId="4" fontId="15" fillId="2" borderId="0" xfId="0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left"/>
    </xf>
    <xf numFmtId="4" fontId="16" fillId="3" borderId="2" xfId="0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4" fontId="15" fillId="4" borderId="0" xfId="0" applyFont="1" applyFill="1" applyBorder="1" applyAlignment="1">
      <alignment horizontal="center"/>
    </xf>
    <xf numFmtId="4" fontId="13" fillId="4" borderId="2" xfId="0" applyFont="1" applyFill="1" applyBorder="1" applyAlignment="1">
      <alignment horizontal="center"/>
    </xf>
    <xf numFmtId="4" fontId="15" fillId="4" borderId="3" xfId="0" applyFont="1" applyFill="1" applyBorder="1" applyAlignment="1">
      <alignment horizontal="center"/>
    </xf>
    <xf numFmtId="4" fontId="13" fillId="4" borderId="0" xfId="0" applyFont="1" applyFill="1" applyBorder="1" applyAlignment="1">
      <alignment horizontal="right"/>
    </xf>
    <xf numFmtId="4" fontId="15" fillId="4" borderId="0" xfId="0" applyFont="1" applyFill="1" applyBorder="1" applyAlignment="1">
      <alignment horizontal="left"/>
    </xf>
    <xf numFmtId="4" fontId="15" fillId="4" borderId="2" xfId="0" applyFont="1" applyFill="1" applyBorder="1" applyAlignment="1">
      <alignment horizontal="center"/>
    </xf>
    <xf numFmtId="4" fontId="3" fillId="0" borderId="0" xfId="0" applyFont="1" applyFill="1" applyBorder="1" applyAlignment="1">
      <alignment horizontal="center"/>
    </xf>
    <xf numFmtId="4" fontId="9" fillId="0" borderId="0" xfId="0" applyFont="1" applyFill="1" applyBorder="1" applyAlignment="1">
      <alignment horizontal="center"/>
    </xf>
    <xf numFmtId="4" fontId="9" fillId="0" borderId="0" xfId="0" applyFont="1" applyFill="1" applyBorder="1" applyAlignment="1">
      <alignment horizontal="center" vertical="center"/>
    </xf>
    <xf numFmtId="4" fontId="3" fillId="0" borderId="0" xfId="0" applyFont="1" applyFill="1" applyBorder="1" applyAlignment="1">
      <alignment horizontal="center"/>
    </xf>
    <xf numFmtId="4" fontId="9" fillId="0" borderId="0" xfId="0" applyFont="1" applyFill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Cond 4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'ANOVA H0 True, False'!$S$7:$S$55</c:f>
              <c:numCache>
                <c:formatCode>#,##0.00</c:formatCode>
                <c:ptCount val="49"/>
                <c:pt idx="0">
                  <c:v>84.63343685400051</c:v>
                </c:pt>
                <c:pt idx="1">
                  <c:v>84.85248024771477</c:v>
                </c:pt>
                <c:pt idx="2">
                  <c:v>85.07152364142902</c:v>
                </c:pt>
                <c:pt idx="3">
                  <c:v>85.29056703514328</c:v>
                </c:pt>
                <c:pt idx="4">
                  <c:v>85.50961042885754</c:v>
                </c:pt>
                <c:pt idx="5">
                  <c:v>85.7286538225718</c:v>
                </c:pt>
                <c:pt idx="6">
                  <c:v>85.94769721628605</c:v>
                </c:pt>
                <c:pt idx="7">
                  <c:v>86.16674061000032</c:v>
                </c:pt>
                <c:pt idx="8">
                  <c:v>86.38578400371458</c:v>
                </c:pt>
                <c:pt idx="9">
                  <c:v>86.60482739742883</c:v>
                </c:pt>
                <c:pt idx="10">
                  <c:v>86.82387079114309</c:v>
                </c:pt>
                <c:pt idx="11">
                  <c:v>87.04291418485735</c:v>
                </c:pt>
                <c:pt idx="12">
                  <c:v>87.26195757857161</c:v>
                </c:pt>
                <c:pt idx="13">
                  <c:v>87.48100097228587</c:v>
                </c:pt>
                <c:pt idx="14">
                  <c:v>87.70004436600013</c:v>
                </c:pt>
                <c:pt idx="15">
                  <c:v>87.91908775971438</c:v>
                </c:pt>
                <c:pt idx="16">
                  <c:v>88.13813115342865</c:v>
                </c:pt>
                <c:pt idx="17">
                  <c:v>88.3571745471429</c:v>
                </c:pt>
                <c:pt idx="18">
                  <c:v>88.57621794085716</c:v>
                </c:pt>
                <c:pt idx="19">
                  <c:v>88.79526133457142</c:v>
                </c:pt>
                <c:pt idx="20">
                  <c:v>89.01430472828567</c:v>
                </c:pt>
                <c:pt idx="21">
                  <c:v>89.23334812199994</c:v>
                </c:pt>
                <c:pt idx="22">
                  <c:v>89.4523915157142</c:v>
                </c:pt>
                <c:pt idx="23">
                  <c:v>89.67143490942846</c:v>
                </c:pt>
                <c:pt idx="24">
                  <c:v>89.89047830314271</c:v>
                </c:pt>
                <c:pt idx="25">
                  <c:v>90.10952169685697</c:v>
                </c:pt>
                <c:pt idx="26">
                  <c:v>90.32856509057123</c:v>
                </c:pt>
                <c:pt idx="27">
                  <c:v>90.5476084842855</c:v>
                </c:pt>
                <c:pt idx="28">
                  <c:v>90.76665187799975</c:v>
                </c:pt>
                <c:pt idx="29">
                  <c:v>90.985695271714</c:v>
                </c:pt>
                <c:pt idx="30">
                  <c:v>91.20473866542827</c:v>
                </c:pt>
                <c:pt idx="31">
                  <c:v>91.42378205914252</c:v>
                </c:pt>
                <c:pt idx="32">
                  <c:v>91.64282545285678</c:v>
                </c:pt>
                <c:pt idx="33">
                  <c:v>91.86186884657104</c:v>
                </c:pt>
                <c:pt idx="34">
                  <c:v>92.0809122402853</c:v>
                </c:pt>
                <c:pt idx="35">
                  <c:v>92.29995563399955</c:v>
                </c:pt>
                <c:pt idx="36">
                  <c:v>92.51899902771381</c:v>
                </c:pt>
                <c:pt idx="37">
                  <c:v>92.73804242142808</c:v>
                </c:pt>
                <c:pt idx="38">
                  <c:v>92.95708581514233</c:v>
                </c:pt>
                <c:pt idx="39">
                  <c:v>93.17612920885659</c:v>
                </c:pt>
                <c:pt idx="40">
                  <c:v>93.39517260257085</c:v>
                </c:pt>
                <c:pt idx="41">
                  <c:v>93.6142159962851</c:v>
                </c:pt>
                <c:pt idx="42">
                  <c:v>93.83325938999936</c:v>
                </c:pt>
                <c:pt idx="43">
                  <c:v>94.05230278371363</c:v>
                </c:pt>
                <c:pt idx="44">
                  <c:v>94.27134617742789</c:v>
                </c:pt>
                <c:pt idx="45">
                  <c:v>94.49038957114214</c:v>
                </c:pt>
                <c:pt idx="46">
                  <c:v>94.7094329648564</c:v>
                </c:pt>
                <c:pt idx="47">
                  <c:v>94.92847635857066</c:v>
                </c:pt>
                <c:pt idx="48">
                  <c:v>95.14751975228492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</c:v>
                </c:pt>
                <c:pt idx="2">
                  <c:v>0.00501256476485962</c:v>
                </c:pt>
                <c:pt idx="3">
                  <c:v>0.00697135960122024</c:v>
                </c:pt>
                <c:pt idx="4">
                  <c:v>0.0095513172331314</c:v>
                </c:pt>
                <c:pt idx="5">
                  <c:v>0.0128913188467484</c:v>
                </c:pt>
                <c:pt idx="6">
                  <c:v>0.0171403516050396</c:v>
                </c:pt>
                <c:pt idx="7">
                  <c:v>0.022450726478923</c:v>
                </c:pt>
                <c:pt idx="8">
                  <c:v>0.0289687240733829</c:v>
                </c:pt>
                <c:pt idx="9">
                  <c:v>0.0368227849353665</c:v>
                </c:pt>
                <c:pt idx="10">
                  <c:v>0.0461096888626176</c:v>
                </c:pt>
                <c:pt idx="11">
                  <c:v>0.0568795363971107</c:v>
                </c:pt>
                <c:pt idx="12">
                  <c:v>0.0691207115431192</c:v>
                </c:pt>
                <c:pt idx="13">
                  <c:v>0.0827463123895365</c:v>
                </c:pt>
                <c:pt idx="14">
                  <c:v>0.0975837251136328</c:v>
                </c:pt>
                <c:pt idx="15">
                  <c:v>0.113369030535439</c:v>
                </c:pt>
                <c:pt idx="16">
                  <c:v>0.129747730178833</c:v>
                </c:pt>
                <c:pt idx="17">
                  <c:v>0.146282845997491</c:v>
                </c:pt>
                <c:pt idx="18">
                  <c:v>0.162470803869886</c:v>
                </c:pt>
                <c:pt idx="19">
                  <c:v>0.177764711922174</c:v>
                </c:pt>
                <c:pt idx="20">
                  <c:v>0.191603780349672</c:v>
                </c:pt>
                <c:pt idx="21">
                  <c:v>0.203446812316055</c:v>
                </c:pt>
                <c:pt idx="22">
                  <c:v>0.212807045184604</c:v>
                </c:pt>
                <c:pt idx="23">
                  <c:v>0.219285244626687</c:v>
                </c:pt>
                <c:pt idx="24">
                  <c:v>0.222597926036065</c:v>
                </c:pt>
                <c:pt idx="25">
                  <c:v>0.222597926036068</c:v>
                </c:pt>
                <c:pt idx="26">
                  <c:v>0.219285244626695</c:v>
                </c:pt>
                <c:pt idx="27">
                  <c:v>0.212807045184615</c:v>
                </c:pt>
                <c:pt idx="28">
                  <c:v>0.20344681231607</c:v>
                </c:pt>
                <c:pt idx="29">
                  <c:v>0.19160378034969</c:v>
                </c:pt>
                <c:pt idx="30">
                  <c:v>0.177764711922195</c:v>
                </c:pt>
                <c:pt idx="31">
                  <c:v>0.162470803869908</c:v>
                </c:pt>
                <c:pt idx="32">
                  <c:v>0.146282845997515</c:v>
                </c:pt>
                <c:pt idx="33">
                  <c:v>0.129747730178857</c:v>
                </c:pt>
                <c:pt idx="34">
                  <c:v>0.113369030535462</c:v>
                </c:pt>
                <c:pt idx="35">
                  <c:v>0.0975837251136547</c:v>
                </c:pt>
                <c:pt idx="36">
                  <c:v>0.0827463123895568</c:v>
                </c:pt>
                <c:pt idx="37">
                  <c:v>0.0691207115431376</c:v>
                </c:pt>
                <c:pt idx="38">
                  <c:v>0.0568795363971271</c:v>
                </c:pt>
                <c:pt idx="39">
                  <c:v>0.0461096888626319</c:v>
                </c:pt>
                <c:pt idx="40">
                  <c:v>0.0368227849353787</c:v>
                </c:pt>
                <c:pt idx="41">
                  <c:v>0.0289687240733931</c:v>
                </c:pt>
                <c:pt idx="42">
                  <c:v>0.0224507264789314</c:v>
                </c:pt>
                <c:pt idx="43">
                  <c:v>0.0171403516050464</c:v>
                </c:pt>
                <c:pt idx="44">
                  <c:v>0.0128913188467538</c:v>
                </c:pt>
                <c:pt idx="45">
                  <c:v>0.0095513172331356</c:v>
                </c:pt>
                <c:pt idx="46">
                  <c:v>0.00697135960122344</c:v>
                </c:pt>
                <c:pt idx="47">
                  <c:v>0.00501256476486203</c:v>
                </c:pt>
                <c:pt idx="48">
                  <c:v>0.00355051052621518</c:v>
                </c:pt>
              </c:numCache>
            </c:numRef>
          </c:yVal>
          <c:smooth val="0"/>
        </c:ser>
        <c:ser>
          <c:idx val="1"/>
          <c:order val="1"/>
          <c:tx>
            <c:v>Cond 3</c:v>
          </c:tx>
          <c:spPr>
            <a:ln w="28575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xVal>
            <c:numRef>
              <c:f>'ANOVA H0 True, False'!$T$7:$T$55</c:f>
              <c:numCache>
                <c:formatCode>#,##0.00</c:formatCode>
                <c:ptCount val="49"/>
                <c:pt idx="0">
                  <c:v>74.63343685400051</c:v>
                </c:pt>
                <c:pt idx="1">
                  <c:v>74.85248024771477</c:v>
                </c:pt>
                <c:pt idx="2">
                  <c:v>75.07152364142902</c:v>
                </c:pt>
                <c:pt idx="3">
                  <c:v>75.29056703514328</c:v>
                </c:pt>
                <c:pt idx="4">
                  <c:v>75.50961042885754</c:v>
                </c:pt>
                <c:pt idx="5">
                  <c:v>75.7286538225718</c:v>
                </c:pt>
                <c:pt idx="6">
                  <c:v>75.94769721628605</c:v>
                </c:pt>
                <c:pt idx="7">
                  <c:v>76.16674061000032</c:v>
                </c:pt>
                <c:pt idx="8">
                  <c:v>76.38578400371458</c:v>
                </c:pt>
                <c:pt idx="9">
                  <c:v>76.60482739742883</c:v>
                </c:pt>
                <c:pt idx="10">
                  <c:v>76.82387079114309</c:v>
                </c:pt>
                <c:pt idx="11">
                  <c:v>77.04291418485735</c:v>
                </c:pt>
                <c:pt idx="12">
                  <c:v>77.26195757857161</c:v>
                </c:pt>
                <c:pt idx="13">
                  <c:v>77.48100097228587</c:v>
                </c:pt>
                <c:pt idx="14">
                  <c:v>77.70004436600013</c:v>
                </c:pt>
                <c:pt idx="15">
                  <c:v>77.91908775971438</c:v>
                </c:pt>
                <c:pt idx="16">
                  <c:v>78.13813115342865</c:v>
                </c:pt>
                <c:pt idx="17">
                  <c:v>78.3571745471429</c:v>
                </c:pt>
                <c:pt idx="18">
                  <c:v>78.57621794085716</c:v>
                </c:pt>
                <c:pt idx="19">
                  <c:v>78.79526133457142</c:v>
                </c:pt>
                <c:pt idx="20">
                  <c:v>79.01430472828567</c:v>
                </c:pt>
                <c:pt idx="21">
                  <c:v>79.23334812199994</c:v>
                </c:pt>
                <c:pt idx="22">
                  <c:v>79.4523915157142</c:v>
                </c:pt>
                <c:pt idx="23">
                  <c:v>79.67143490942846</c:v>
                </c:pt>
                <c:pt idx="24">
                  <c:v>79.89047830314271</c:v>
                </c:pt>
                <c:pt idx="25">
                  <c:v>80.10952169685697</c:v>
                </c:pt>
                <c:pt idx="26">
                  <c:v>80.32856509057123</c:v>
                </c:pt>
                <c:pt idx="27">
                  <c:v>80.5476084842855</c:v>
                </c:pt>
                <c:pt idx="28">
                  <c:v>80.76665187799975</c:v>
                </c:pt>
                <c:pt idx="29">
                  <c:v>80.985695271714</c:v>
                </c:pt>
                <c:pt idx="30">
                  <c:v>81.20473866542827</c:v>
                </c:pt>
                <c:pt idx="31">
                  <c:v>81.42378205914252</c:v>
                </c:pt>
                <c:pt idx="32">
                  <c:v>81.64282545285678</c:v>
                </c:pt>
                <c:pt idx="33">
                  <c:v>81.86186884657104</c:v>
                </c:pt>
                <c:pt idx="34">
                  <c:v>82.0809122402853</c:v>
                </c:pt>
                <c:pt idx="35">
                  <c:v>82.29995563399955</c:v>
                </c:pt>
                <c:pt idx="36">
                  <c:v>82.51899902771381</c:v>
                </c:pt>
                <c:pt idx="37">
                  <c:v>82.73804242142808</c:v>
                </c:pt>
                <c:pt idx="38">
                  <c:v>82.95708581514233</c:v>
                </c:pt>
                <c:pt idx="39">
                  <c:v>83.17612920885659</c:v>
                </c:pt>
                <c:pt idx="40">
                  <c:v>83.39517260257085</c:v>
                </c:pt>
                <c:pt idx="41">
                  <c:v>83.6142159962851</c:v>
                </c:pt>
                <c:pt idx="42">
                  <c:v>83.83325938999936</c:v>
                </c:pt>
                <c:pt idx="43">
                  <c:v>84.05230278371363</c:v>
                </c:pt>
                <c:pt idx="44">
                  <c:v>84.27134617742789</c:v>
                </c:pt>
                <c:pt idx="45">
                  <c:v>84.49038957114214</c:v>
                </c:pt>
                <c:pt idx="46">
                  <c:v>84.7094329648564</c:v>
                </c:pt>
                <c:pt idx="47">
                  <c:v>84.92847635857066</c:v>
                </c:pt>
                <c:pt idx="48">
                  <c:v>85.14751975228492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</c:v>
                </c:pt>
                <c:pt idx="2">
                  <c:v>0.00501256476485962</c:v>
                </c:pt>
                <c:pt idx="3">
                  <c:v>0.00697135960122024</c:v>
                </c:pt>
                <c:pt idx="4">
                  <c:v>0.0095513172331314</c:v>
                </c:pt>
                <c:pt idx="5">
                  <c:v>0.0128913188467484</c:v>
                </c:pt>
                <c:pt idx="6">
                  <c:v>0.0171403516050396</c:v>
                </c:pt>
                <c:pt idx="7">
                  <c:v>0.022450726478923</c:v>
                </c:pt>
                <c:pt idx="8">
                  <c:v>0.0289687240733829</c:v>
                </c:pt>
                <c:pt idx="9">
                  <c:v>0.0368227849353665</c:v>
                </c:pt>
                <c:pt idx="10">
                  <c:v>0.0461096888626176</c:v>
                </c:pt>
                <c:pt idx="11">
                  <c:v>0.0568795363971107</c:v>
                </c:pt>
                <c:pt idx="12">
                  <c:v>0.0691207115431192</c:v>
                </c:pt>
                <c:pt idx="13">
                  <c:v>0.0827463123895365</c:v>
                </c:pt>
                <c:pt idx="14">
                  <c:v>0.0975837251136328</c:v>
                </c:pt>
                <c:pt idx="15">
                  <c:v>0.113369030535439</c:v>
                </c:pt>
                <c:pt idx="16">
                  <c:v>0.129747730178833</c:v>
                </c:pt>
                <c:pt idx="17">
                  <c:v>0.146282845997491</c:v>
                </c:pt>
                <c:pt idx="18">
                  <c:v>0.162470803869886</c:v>
                </c:pt>
                <c:pt idx="19">
                  <c:v>0.177764711922174</c:v>
                </c:pt>
                <c:pt idx="20">
                  <c:v>0.191603780349672</c:v>
                </c:pt>
                <c:pt idx="21">
                  <c:v>0.203446812316055</c:v>
                </c:pt>
                <c:pt idx="22">
                  <c:v>0.212807045184604</c:v>
                </c:pt>
                <c:pt idx="23">
                  <c:v>0.219285244626687</c:v>
                </c:pt>
                <c:pt idx="24">
                  <c:v>0.222597926036065</c:v>
                </c:pt>
                <c:pt idx="25">
                  <c:v>0.222597926036068</c:v>
                </c:pt>
                <c:pt idx="26">
                  <c:v>0.219285244626695</c:v>
                </c:pt>
                <c:pt idx="27">
                  <c:v>0.212807045184615</c:v>
                </c:pt>
                <c:pt idx="28">
                  <c:v>0.20344681231607</c:v>
                </c:pt>
                <c:pt idx="29">
                  <c:v>0.19160378034969</c:v>
                </c:pt>
                <c:pt idx="30">
                  <c:v>0.177764711922195</c:v>
                </c:pt>
                <c:pt idx="31">
                  <c:v>0.162470803869908</c:v>
                </c:pt>
                <c:pt idx="32">
                  <c:v>0.146282845997515</c:v>
                </c:pt>
                <c:pt idx="33">
                  <c:v>0.129747730178857</c:v>
                </c:pt>
                <c:pt idx="34">
                  <c:v>0.113369030535462</c:v>
                </c:pt>
                <c:pt idx="35">
                  <c:v>0.0975837251136547</c:v>
                </c:pt>
                <c:pt idx="36">
                  <c:v>0.0827463123895568</c:v>
                </c:pt>
                <c:pt idx="37">
                  <c:v>0.0691207115431376</c:v>
                </c:pt>
                <c:pt idx="38">
                  <c:v>0.0568795363971271</c:v>
                </c:pt>
                <c:pt idx="39">
                  <c:v>0.0461096888626319</c:v>
                </c:pt>
                <c:pt idx="40">
                  <c:v>0.0368227849353787</c:v>
                </c:pt>
                <c:pt idx="41">
                  <c:v>0.0289687240733931</c:v>
                </c:pt>
                <c:pt idx="42">
                  <c:v>0.0224507264789314</c:v>
                </c:pt>
                <c:pt idx="43">
                  <c:v>0.0171403516050464</c:v>
                </c:pt>
                <c:pt idx="44">
                  <c:v>0.0128913188467538</c:v>
                </c:pt>
                <c:pt idx="45">
                  <c:v>0.0095513172331356</c:v>
                </c:pt>
                <c:pt idx="46">
                  <c:v>0.00697135960122344</c:v>
                </c:pt>
                <c:pt idx="47">
                  <c:v>0.00501256476486203</c:v>
                </c:pt>
                <c:pt idx="48">
                  <c:v>0.00355051052621518</c:v>
                </c:pt>
              </c:numCache>
            </c:numRef>
          </c:yVal>
          <c:smooth val="0"/>
        </c:ser>
        <c:ser>
          <c:idx val="2"/>
          <c:order val="2"/>
          <c:tx>
            <c:v>Cond 2</c:v>
          </c:tx>
          <c:spPr>
            <a:ln w="28575"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'ANOVA H0 True, False'!$U$7:$U$55</c:f>
              <c:numCache>
                <c:formatCode>#,##0.00</c:formatCode>
                <c:ptCount val="49"/>
                <c:pt idx="0">
                  <c:v>64.63343685400051</c:v>
                </c:pt>
                <c:pt idx="1">
                  <c:v>64.85248024771477</c:v>
                </c:pt>
                <c:pt idx="2">
                  <c:v>65.07152364142902</c:v>
                </c:pt>
                <c:pt idx="3">
                  <c:v>65.29056703514328</c:v>
                </c:pt>
                <c:pt idx="4">
                  <c:v>65.50961042885754</c:v>
                </c:pt>
                <c:pt idx="5">
                  <c:v>65.7286538225718</c:v>
                </c:pt>
                <c:pt idx="6">
                  <c:v>65.94769721628605</c:v>
                </c:pt>
                <c:pt idx="7">
                  <c:v>66.16674061000032</c:v>
                </c:pt>
                <c:pt idx="8">
                  <c:v>66.38578400371458</c:v>
                </c:pt>
                <c:pt idx="9">
                  <c:v>66.60482739742883</c:v>
                </c:pt>
                <c:pt idx="10">
                  <c:v>66.82387079114309</c:v>
                </c:pt>
                <c:pt idx="11">
                  <c:v>67.04291418485735</c:v>
                </c:pt>
                <c:pt idx="12">
                  <c:v>67.26195757857161</c:v>
                </c:pt>
                <c:pt idx="13">
                  <c:v>67.48100097228587</c:v>
                </c:pt>
                <c:pt idx="14">
                  <c:v>67.70004436600013</c:v>
                </c:pt>
                <c:pt idx="15">
                  <c:v>67.91908775971438</c:v>
                </c:pt>
                <c:pt idx="16">
                  <c:v>68.13813115342865</c:v>
                </c:pt>
                <c:pt idx="17">
                  <c:v>68.3571745471429</c:v>
                </c:pt>
                <c:pt idx="18">
                  <c:v>68.57621794085716</c:v>
                </c:pt>
                <c:pt idx="19">
                  <c:v>68.79526133457142</c:v>
                </c:pt>
                <c:pt idx="20">
                  <c:v>69.01430472828567</c:v>
                </c:pt>
                <c:pt idx="21">
                  <c:v>69.23334812199994</c:v>
                </c:pt>
                <c:pt idx="22">
                  <c:v>69.4523915157142</c:v>
                </c:pt>
                <c:pt idx="23">
                  <c:v>69.67143490942846</c:v>
                </c:pt>
                <c:pt idx="24">
                  <c:v>69.89047830314271</c:v>
                </c:pt>
                <c:pt idx="25">
                  <c:v>70.10952169685697</c:v>
                </c:pt>
                <c:pt idx="26">
                  <c:v>70.32856509057123</c:v>
                </c:pt>
                <c:pt idx="27">
                  <c:v>70.5476084842855</c:v>
                </c:pt>
                <c:pt idx="28">
                  <c:v>70.76665187799975</c:v>
                </c:pt>
                <c:pt idx="29">
                  <c:v>70.985695271714</c:v>
                </c:pt>
                <c:pt idx="30">
                  <c:v>71.20473866542827</c:v>
                </c:pt>
                <c:pt idx="31">
                  <c:v>71.42378205914252</c:v>
                </c:pt>
                <c:pt idx="32">
                  <c:v>71.64282545285678</c:v>
                </c:pt>
                <c:pt idx="33">
                  <c:v>71.86186884657104</c:v>
                </c:pt>
                <c:pt idx="34">
                  <c:v>72.0809122402853</c:v>
                </c:pt>
                <c:pt idx="35">
                  <c:v>72.29995563399955</c:v>
                </c:pt>
                <c:pt idx="36">
                  <c:v>72.51899902771381</c:v>
                </c:pt>
                <c:pt idx="37">
                  <c:v>72.73804242142808</c:v>
                </c:pt>
                <c:pt idx="38">
                  <c:v>72.95708581514233</c:v>
                </c:pt>
                <c:pt idx="39">
                  <c:v>73.17612920885659</c:v>
                </c:pt>
                <c:pt idx="40">
                  <c:v>73.39517260257085</c:v>
                </c:pt>
                <c:pt idx="41">
                  <c:v>73.6142159962851</c:v>
                </c:pt>
                <c:pt idx="42">
                  <c:v>73.83325938999936</c:v>
                </c:pt>
                <c:pt idx="43">
                  <c:v>74.05230278371363</c:v>
                </c:pt>
                <c:pt idx="44">
                  <c:v>74.27134617742789</c:v>
                </c:pt>
                <c:pt idx="45">
                  <c:v>74.49038957114214</c:v>
                </c:pt>
                <c:pt idx="46">
                  <c:v>74.7094329648564</c:v>
                </c:pt>
                <c:pt idx="47">
                  <c:v>74.92847635857066</c:v>
                </c:pt>
                <c:pt idx="48">
                  <c:v>75.14751975228492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</c:v>
                </c:pt>
                <c:pt idx="2">
                  <c:v>0.00501256476485962</c:v>
                </c:pt>
                <c:pt idx="3">
                  <c:v>0.00697135960122024</c:v>
                </c:pt>
                <c:pt idx="4">
                  <c:v>0.0095513172331314</c:v>
                </c:pt>
                <c:pt idx="5">
                  <c:v>0.0128913188467484</c:v>
                </c:pt>
                <c:pt idx="6">
                  <c:v>0.0171403516050396</c:v>
                </c:pt>
                <c:pt idx="7">
                  <c:v>0.022450726478923</c:v>
                </c:pt>
                <c:pt idx="8">
                  <c:v>0.0289687240733829</c:v>
                </c:pt>
                <c:pt idx="9">
                  <c:v>0.0368227849353665</c:v>
                </c:pt>
                <c:pt idx="10">
                  <c:v>0.0461096888626176</c:v>
                </c:pt>
                <c:pt idx="11">
                  <c:v>0.0568795363971107</c:v>
                </c:pt>
                <c:pt idx="12">
                  <c:v>0.0691207115431192</c:v>
                </c:pt>
                <c:pt idx="13">
                  <c:v>0.0827463123895365</c:v>
                </c:pt>
                <c:pt idx="14">
                  <c:v>0.0975837251136328</c:v>
                </c:pt>
                <c:pt idx="15">
                  <c:v>0.113369030535439</c:v>
                </c:pt>
                <c:pt idx="16">
                  <c:v>0.129747730178833</c:v>
                </c:pt>
                <c:pt idx="17">
                  <c:v>0.146282845997491</c:v>
                </c:pt>
                <c:pt idx="18">
                  <c:v>0.162470803869886</c:v>
                </c:pt>
                <c:pt idx="19">
                  <c:v>0.177764711922174</c:v>
                </c:pt>
                <c:pt idx="20">
                  <c:v>0.191603780349672</c:v>
                </c:pt>
                <c:pt idx="21">
                  <c:v>0.203446812316055</c:v>
                </c:pt>
                <c:pt idx="22">
                  <c:v>0.212807045184604</c:v>
                </c:pt>
                <c:pt idx="23">
                  <c:v>0.219285244626687</c:v>
                </c:pt>
                <c:pt idx="24">
                  <c:v>0.222597926036065</c:v>
                </c:pt>
                <c:pt idx="25">
                  <c:v>0.222597926036068</c:v>
                </c:pt>
                <c:pt idx="26">
                  <c:v>0.219285244626695</c:v>
                </c:pt>
                <c:pt idx="27">
                  <c:v>0.212807045184615</c:v>
                </c:pt>
                <c:pt idx="28">
                  <c:v>0.20344681231607</c:v>
                </c:pt>
                <c:pt idx="29">
                  <c:v>0.19160378034969</c:v>
                </c:pt>
                <c:pt idx="30">
                  <c:v>0.177764711922195</c:v>
                </c:pt>
                <c:pt idx="31">
                  <c:v>0.162470803869908</c:v>
                </c:pt>
                <c:pt idx="32">
                  <c:v>0.146282845997515</c:v>
                </c:pt>
                <c:pt idx="33">
                  <c:v>0.129747730178857</c:v>
                </c:pt>
                <c:pt idx="34">
                  <c:v>0.113369030535462</c:v>
                </c:pt>
                <c:pt idx="35">
                  <c:v>0.0975837251136547</c:v>
                </c:pt>
                <c:pt idx="36">
                  <c:v>0.0827463123895568</c:v>
                </c:pt>
                <c:pt idx="37">
                  <c:v>0.0691207115431376</c:v>
                </c:pt>
                <c:pt idx="38">
                  <c:v>0.0568795363971271</c:v>
                </c:pt>
                <c:pt idx="39">
                  <c:v>0.0461096888626319</c:v>
                </c:pt>
                <c:pt idx="40">
                  <c:v>0.0368227849353787</c:v>
                </c:pt>
                <c:pt idx="41">
                  <c:v>0.0289687240733931</c:v>
                </c:pt>
                <c:pt idx="42">
                  <c:v>0.0224507264789314</c:v>
                </c:pt>
                <c:pt idx="43">
                  <c:v>0.0171403516050464</c:v>
                </c:pt>
                <c:pt idx="44">
                  <c:v>0.0128913188467538</c:v>
                </c:pt>
                <c:pt idx="45">
                  <c:v>0.0095513172331356</c:v>
                </c:pt>
                <c:pt idx="46">
                  <c:v>0.00697135960122344</c:v>
                </c:pt>
                <c:pt idx="47">
                  <c:v>0.00501256476486203</c:v>
                </c:pt>
                <c:pt idx="48">
                  <c:v>0.00355051052621518</c:v>
                </c:pt>
              </c:numCache>
            </c:numRef>
          </c:yVal>
          <c:smooth val="0"/>
        </c:ser>
        <c:ser>
          <c:idx val="3"/>
          <c:order val="3"/>
          <c:tx>
            <c:v>Cond 1</c:v>
          </c:tx>
          <c:spPr>
            <a:ln w="28575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'ANOVA H0 True, False'!$V$7:$V$55</c:f>
              <c:numCache>
                <c:formatCode>#,##0.00</c:formatCode>
                <c:ptCount val="49"/>
                <c:pt idx="0">
                  <c:v>59.63343685400051</c:v>
                </c:pt>
                <c:pt idx="1">
                  <c:v>59.85248024771477</c:v>
                </c:pt>
                <c:pt idx="2">
                  <c:v>60.07152364142904</c:v>
                </c:pt>
                <c:pt idx="3">
                  <c:v>60.2905670351433</c:v>
                </c:pt>
                <c:pt idx="4">
                  <c:v>60.50961042885757</c:v>
                </c:pt>
                <c:pt idx="5">
                  <c:v>60.72865382257183</c:v>
                </c:pt>
                <c:pt idx="6">
                  <c:v>60.9476972162861</c:v>
                </c:pt>
                <c:pt idx="7">
                  <c:v>61.16674061000037</c:v>
                </c:pt>
                <c:pt idx="8">
                  <c:v>61.38578400371463</c:v>
                </c:pt>
                <c:pt idx="9">
                  <c:v>61.6048273974289</c:v>
                </c:pt>
                <c:pt idx="10">
                  <c:v>61.82387079114316</c:v>
                </c:pt>
                <c:pt idx="11">
                  <c:v>62.04291418485743</c:v>
                </c:pt>
                <c:pt idx="12">
                  <c:v>62.2619575785717</c:v>
                </c:pt>
                <c:pt idx="13">
                  <c:v>62.48100097228596</c:v>
                </c:pt>
                <c:pt idx="14">
                  <c:v>62.70004436600023</c:v>
                </c:pt>
                <c:pt idx="15">
                  <c:v>62.91908775971449</c:v>
                </c:pt>
                <c:pt idx="16">
                  <c:v>63.13813115342875</c:v>
                </c:pt>
                <c:pt idx="17">
                  <c:v>63.35717454714302</c:v>
                </c:pt>
                <c:pt idx="18">
                  <c:v>63.5762179408573</c:v>
                </c:pt>
                <c:pt idx="19">
                  <c:v>63.79526133457155</c:v>
                </c:pt>
                <c:pt idx="20">
                  <c:v>64.01430472828582</c:v>
                </c:pt>
                <c:pt idx="21">
                  <c:v>64.23334812200008</c:v>
                </c:pt>
                <c:pt idx="22">
                  <c:v>64.45239151571434</c:v>
                </c:pt>
                <c:pt idx="23">
                  <c:v>64.6714349094286</c:v>
                </c:pt>
                <c:pt idx="24">
                  <c:v>64.89047830314286</c:v>
                </c:pt>
                <c:pt idx="25">
                  <c:v>65.10952169685711</c:v>
                </c:pt>
                <c:pt idx="26">
                  <c:v>65.32856509057137</c:v>
                </c:pt>
                <c:pt idx="27">
                  <c:v>65.54760848428563</c:v>
                </c:pt>
                <c:pt idx="28">
                  <c:v>65.76665187799989</c:v>
                </c:pt>
                <c:pt idx="29">
                  <c:v>65.98569527171414</c:v>
                </c:pt>
                <c:pt idx="30">
                  <c:v>66.20473866542841</c:v>
                </c:pt>
                <c:pt idx="31">
                  <c:v>66.42378205914267</c:v>
                </c:pt>
                <c:pt idx="32">
                  <c:v>66.64282545285693</c:v>
                </c:pt>
                <c:pt idx="33">
                  <c:v>66.86186884657118</c:v>
                </c:pt>
                <c:pt idx="34">
                  <c:v>67.08091224028544</c:v>
                </c:pt>
                <c:pt idx="35">
                  <c:v>67.2999556339997</c:v>
                </c:pt>
                <c:pt idx="36">
                  <c:v>67.51899902771395</c:v>
                </c:pt>
                <c:pt idx="37">
                  <c:v>67.73804242142822</c:v>
                </c:pt>
                <c:pt idx="38">
                  <c:v>67.95708581514247</c:v>
                </c:pt>
                <c:pt idx="39">
                  <c:v>68.17612920885674</c:v>
                </c:pt>
                <c:pt idx="40">
                  <c:v>68.39517260257099</c:v>
                </c:pt>
                <c:pt idx="41">
                  <c:v>68.61421599628525</c:v>
                </c:pt>
                <c:pt idx="42">
                  <c:v>68.8332593899995</c:v>
                </c:pt>
                <c:pt idx="43">
                  <c:v>69.05230278371377</c:v>
                </c:pt>
                <c:pt idx="44">
                  <c:v>69.27134617742803</c:v>
                </c:pt>
                <c:pt idx="45">
                  <c:v>69.49038957114228</c:v>
                </c:pt>
                <c:pt idx="46">
                  <c:v>69.70943296485655</c:v>
                </c:pt>
                <c:pt idx="47">
                  <c:v>69.9284763585708</c:v>
                </c:pt>
                <c:pt idx="48">
                  <c:v>70.14751975228506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</c:v>
                </c:pt>
                <c:pt idx="2">
                  <c:v>0.00501256476485962</c:v>
                </c:pt>
                <c:pt idx="3">
                  <c:v>0.00697135960122024</c:v>
                </c:pt>
                <c:pt idx="4">
                  <c:v>0.0095513172331314</c:v>
                </c:pt>
                <c:pt idx="5">
                  <c:v>0.0128913188467484</c:v>
                </c:pt>
                <c:pt idx="6">
                  <c:v>0.0171403516050396</c:v>
                </c:pt>
                <c:pt idx="7">
                  <c:v>0.022450726478923</c:v>
                </c:pt>
                <c:pt idx="8">
                  <c:v>0.0289687240733829</c:v>
                </c:pt>
                <c:pt idx="9">
                  <c:v>0.0368227849353665</c:v>
                </c:pt>
                <c:pt idx="10">
                  <c:v>0.0461096888626176</c:v>
                </c:pt>
                <c:pt idx="11">
                  <c:v>0.0568795363971107</c:v>
                </c:pt>
                <c:pt idx="12">
                  <c:v>0.0691207115431192</c:v>
                </c:pt>
                <c:pt idx="13">
                  <c:v>0.0827463123895365</c:v>
                </c:pt>
                <c:pt idx="14">
                  <c:v>0.0975837251136328</c:v>
                </c:pt>
                <c:pt idx="15">
                  <c:v>0.113369030535439</c:v>
                </c:pt>
                <c:pt idx="16">
                  <c:v>0.129747730178833</c:v>
                </c:pt>
                <c:pt idx="17">
                  <c:v>0.146282845997491</c:v>
                </c:pt>
                <c:pt idx="18">
                  <c:v>0.162470803869886</c:v>
                </c:pt>
                <c:pt idx="19">
                  <c:v>0.177764711922174</c:v>
                </c:pt>
                <c:pt idx="20">
                  <c:v>0.191603780349672</c:v>
                </c:pt>
                <c:pt idx="21">
                  <c:v>0.203446812316055</c:v>
                </c:pt>
                <c:pt idx="22">
                  <c:v>0.212807045184604</c:v>
                </c:pt>
                <c:pt idx="23">
                  <c:v>0.219285244626687</c:v>
                </c:pt>
                <c:pt idx="24">
                  <c:v>0.222597926036065</c:v>
                </c:pt>
                <c:pt idx="25">
                  <c:v>0.222597926036068</c:v>
                </c:pt>
                <c:pt idx="26">
                  <c:v>0.219285244626695</c:v>
                </c:pt>
                <c:pt idx="27">
                  <c:v>0.212807045184615</c:v>
                </c:pt>
                <c:pt idx="28">
                  <c:v>0.20344681231607</c:v>
                </c:pt>
                <c:pt idx="29">
                  <c:v>0.19160378034969</c:v>
                </c:pt>
                <c:pt idx="30">
                  <c:v>0.177764711922195</c:v>
                </c:pt>
                <c:pt idx="31">
                  <c:v>0.162470803869908</c:v>
                </c:pt>
                <c:pt idx="32">
                  <c:v>0.146282845997515</c:v>
                </c:pt>
                <c:pt idx="33">
                  <c:v>0.129747730178857</c:v>
                </c:pt>
                <c:pt idx="34">
                  <c:v>0.113369030535462</c:v>
                </c:pt>
                <c:pt idx="35">
                  <c:v>0.0975837251136547</c:v>
                </c:pt>
                <c:pt idx="36">
                  <c:v>0.0827463123895568</c:v>
                </c:pt>
                <c:pt idx="37">
                  <c:v>0.0691207115431376</c:v>
                </c:pt>
                <c:pt idx="38">
                  <c:v>0.0568795363971271</c:v>
                </c:pt>
                <c:pt idx="39">
                  <c:v>0.0461096888626319</c:v>
                </c:pt>
                <c:pt idx="40">
                  <c:v>0.0368227849353787</c:v>
                </c:pt>
                <c:pt idx="41">
                  <c:v>0.0289687240733931</c:v>
                </c:pt>
                <c:pt idx="42">
                  <c:v>0.0224507264789314</c:v>
                </c:pt>
                <c:pt idx="43">
                  <c:v>0.0171403516050464</c:v>
                </c:pt>
                <c:pt idx="44">
                  <c:v>0.0128913188467538</c:v>
                </c:pt>
                <c:pt idx="45">
                  <c:v>0.0095513172331356</c:v>
                </c:pt>
                <c:pt idx="46">
                  <c:v>0.00697135960122344</c:v>
                </c:pt>
                <c:pt idx="47">
                  <c:v>0.00501256476486203</c:v>
                </c:pt>
                <c:pt idx="48">
                  <c:v>0.00355051052621518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177592"/>
        <c:axId val="1496183624"/>
      </c:scatterChart>
      <c:valAx>
        <c:axId val="1496177592"/>
        <c:scaling>
          <c:orientation val="minMax"/>
          <c:max val="100.0"/>
          <c:min val="5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muj's for</a:t>
                </a:r>
                <a:r>
                  <a:rPr lang="en-US" sz="1800" b="0" baseline="0"/>
                  <a:t> the four conditions (not the same)</a:t>
                </a:r>
                <a:endParaRPr lang="en-US" sz="1800" b="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1496183624"/>
        <c:crosses val="autoZero"/>
        <c:crossBetween val="midCat"/>
      </c:valAx>
      <c:valAx>
        <c:axId val="149618362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.000" sourceLinked="1"/>
        <c:majorTickMark val="out"/>
        <c:minorTickMark val="none"/>
        <c:tickLblPos val="nextTo"/>
        <c:crossAx val="1496177592"/>
        <c:crosses val="autoZero"/>
        <c:crossBetween val="midCat"/>
      </c:val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v>All conditions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'ANOVA H0 True, False'!$W$7:$W$55</c:f>
              <c:numCache>
                <c:formatCode>#,##0.00</c:formatCode>
                <c:ptCount val="49"/>
                <c:pt idx="0">
                  <c:v>70.88343685400051</c:v>
                </c:pt>
                <c:pt idx="1">
                  <c:v>71.10248024771477</c:v>
                </c:pt>
                <c:pt idx="2">
                  <c:v>71.32152364142902</c:v>
                </c:pt>
                <c:pt idx="3">
                  <c:v>71.54056703514328</c:v>
                </c:pt>
                <c:pt idx="4">
                  <c:v>71.75961042885754</c:v>
                </c:pt>
                <c:pt idx="5">
                  <c:v>71.97865382257181</c:v>
                </c:pt>
                <c:pt idx="6">
                  <c:v>72.19769721628607</c:v>
                </c:pt>
                <c:pt idx="7">
                  <c:v>72.41674061000033</c:v>
                </c:pt>
                <c:pt idx="8">
                  <c:v>72.63578400371459</c:v>
                </c:pt>
                <c:pt idx="9">
                  <c:v>72.85482739742885</c:v>
                </c:pt>
                <c:pt idx="10">
                  <c:v>73.07387079114311</c:v>
                </c:pt>
                <c:pt idx="11">
                  <c:v>73.29291418485736</c:v>
                </c:pt>
                <c:pt idx="12">
                  <c:v>73.51195757857164</c:v>
                </c:pt>
                <c:pt idx="13">
                  <c:v>73.7310009722859</c:v>
                </c:pt>
                <c:pt idx="14">
                  <c:v>73.95004436600015</c:v>
                </c:pt>
                <c:pt idx="15">
                  <c:v>74.16908775971442</c:v>
                </c:pt>
                <c:pt idx="16">
                  <c:v>74.38813115342867</c:v>
                </c:pt>
                <c:pt idx="17">
                  <c:v>74.60717454714293</c:v>
                </c:pt>
                <c:pt idx="18">
                  <c:v>74.8262179408572</c:v>
                </c:pt>
                <c:pt idx="19">
                  <c:v>75.04526133457145</c:v>
                </c:pt>
                <c:pt idx="20">
                  <c:v>75.2643047282857</c:v>
                </c:pt>
                <c:pt idx="21">
                  <c:v>75.48334812199997</c:v>
                </c:pt>
                <c:pt idx="22">
                  <c:v>75.70239151571423</c:v>
                </c:pt>
                <c:pt idx="23">
                  <c:v>75.92143490942848</c:v>
                </c:pt>
                <c:pt idx="24">
                  <c:v>76.14047830314274</c:v>
                </c:pt>
                <c:pt idx="25">
                  <c:v>76.359521696857</c:v>
                </c:pt>
                <c:pt idx="26">
                  <c:v>76.57856509057126</c:v>
                </c:pt>
                <c:pt idx="27">
                  <c:v>76.7976084842855</c:v>
                </c:pt>
                <c:pt idx="28">
                  <c:v>77.01665187799978</c:v>
                </c:pt>
                <c:pt idx="29">
                  <c:v>77.23569527171403</c:v>
                </c:pt>
                <c:pt idx="30">
                  <c:v>77.45473866542829</c:v>
                </c:pt>
                <c:pt idx="31">
                  <c:v>77.67378205914255</c:v>
                </c:pt>
                <c:pt idx="32">
                  <c:v>77.89282545285681</c:v>
                </c:pt>
                <c:pt idx="33">
                  <c:v>78.11186884657107</c:v>
                </c:pt>
                <c:pt idx="34">
                  <c:v>78.33091224028533</c:v>
                </c:pt>
                <c:pt idx="35">
                  <c:v>78.54995563399958</c:v>
                </c:pt>
                <c:pt idx="36">
                  <c:v>78.76899902771384</c:v>
                </c:pt>
                <c:pt idx="37">
                  <c:v>78.9880424214281</c:v>
                </c:pt>
                <c:pt idx="38">
                  <c:v>79.20708581514236</c:v>
                </c:pt>
                <c:pt idx="39">
                  <c:v>79.42612920885662</c:v>
                </c:pt>
                <c:pt idx="40">
                  <c:v>79.64517260257088</c:v>
                </c:pt>
                <c:pt idx="41">
                  <c:v>79.86421599628513</c:v>
                </c:pt>
                <c:pt idx="42">
                  <c:v>80.0832593899994</c:v>
                </c:pt>
                <c:pt idx="43">
                  <c:v>80.30230278371366</c:v>
                </c:pt>
                <c:pt idx="44">
                  <c:v>80.52134617742792</c:v>
                </c:pt>
                <c:pt idx="45">
                  <c:v>80.74038957114217</c:v>
                </c:pt>
                <c:pt idx="46">
                  <c:v>80.95943296485643</c:v>
                </c:pt>
                <c:pt idx="47">
                  <c:v>81.17847635857069</c:v>
                </c:pt>
                <c:pt idx="48">
                  <c:v>81.39751975228495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</c:v>
                </c:pt>
                <c:pt idx="2">
                  <c:v>0.00501256476485962</c:v>
                </c:pt>
                <c:pt idx="3">
                  <c:v>0.00697135960122024</c:v>
                </c:pt>
                <c:pt idx="4">
                  <c:v>0.0095513172331314</c:v>
                </c:pt>
                <c:pt idx="5">
                  <c:v>0.0128913188467484</c:v>
                </c:pt>
                <c:pt idx="6">
                  <c:v>0.0171403516050396</c:v>
                </c:pt>
                <c:pt idx="7">
                  <c:v>0.022450726478923</c:v>
                </c:pt>
                <c:pt idx="8">
                  <c:v>0.0289687240733829</c:v>
                </c:pt>
                <c:pt idx="9">
                  <c:v>0.0368227849353665</c:v>
                </c:pt>
                <c:pt idx="10">
                  <c:v>0.0461096888626176</c:v>
                </c:pt>
                <c:pt idx="11">
                  <c:v>0.0568795363971107</c:v>
                </c:pt>
                <c:pt idx="12">
                  <c:v>0.0691207115431192</c:v>
                </c:pt>
                <c:pt idx="13">
                  <c:v>0.0827463123895365</c:v>
                </c:pt>
                <c:pt idx="14">
                  <c:v>0.0975837251136328</c:v>
                </c:pt>
                <c:pt idx="15">
                  <c:v>0.113369030535439</c:v>
                </c:pt>
                <c:pt idx="16">
                  <c:v>0.129747730178833</c:v>
                </c:pt>
                <c:pt idx="17">
                  <c:v>0.146282845997491</c:v>
                </c:pt>
                <c:pt idx="18">
                  <c:v>0.162470803869886</c:v>
                </c:pt>
                <c:pt idx="19">
                  <c:v>0.177764711922174</c:v>
                </c:pt>
                <c:pt idx="20">
                  <c:v>0.191603780349672</c:v>
                </c:pt>
                <c:pt idx="21">
                  <c:v>0.203446812316055</c:v>
                </c:pt>
                <c:pt idx="22">
                  <c:v>0.212807045184604</c:v>
                </c:pt>
                <c:pt idx="23">
                  <c:v>0.219285244626687</c:v>
                </c:pt>
                <c:pt idx="24">
                  <c:v>0.222597926036065</c:v>
                </c:pt>
                <c:pt idx="25">
                  <c:v>0.222597926036068</c:v>
                </c:pt>
                <c:pt idx="26">
                  <c:v>0.219285244626695</c:v>
                </c:pt>
                <c:pt idx="27">
                  <c:v>0.212807045184615</c:v>
                </c:pt>
                <c:pt idx="28">
                  <c:v>0.20344681231607</c:v>
                </c:pt>
                <c:pt idx="29">
                  <c:v>0.19160378034969</c:v>
                </c:pt>
                <c:pt idx="30">
                  <c:v>0.177764711922195</c:v>
                </c:pt>
                <c:pt idx="31">
                  <c:v>0.162470803869908</c:v>
                </c:pt>
                <c:pt idx="32">
                  <c:v>0.146282845997515</c:v>
                </c:pt>
                <c:pt idx="33">
                  <c:v>0.129747730178857</c:v>
                </c:pt>
                <c:pt idx="34">
                  <c:v>0.113369030535462</c:v>
                </c:pt>
                <c:pt idx="35">
                  <c:v>0.0975837251136547</c:v>
                </c:pt>
                <c:pt idx="36">
                  <c:v>0.0827463123895568</c:v>
                </c:pt>
                <c:pt idx="37">
                  <c:v>0.0691207115431376</c:v>
                </c:pt>
                <c:pt idx="38">
                  <c:v>0.0568795363971271</c:v>
                </c:pt>
                <c:pt idx="39">
                  <c:v>0.0461096888626319</c:v>
                </c:pt>
                <c:pt idx="40">
                  <c:v>0.0368227849353787</c:v>
                </c:pt>
                <c:pt idx="41">
                  <c:v>0.0289687240733931</c:v>
                </c:pt>
                <c:pt idx="42">
                  <c:v>0.0224507264789314</c:v>
                </c:pt>
                <c:pt idx="43">
                  <c:v>0.0171403516050464</c:v>
                </c:pt>
                <c:pt idx="44">
                  <c:v>0.0128913188467538</c:v>
                </c:pt>
                <c:pt idx="45">
                  <c:v>0.0095513172331356</c:v>
                </c:pt>
                <c:pt idx="46">
                  <c:v>0.00697135960122344</c:v>
                </c:pt>
                <c:pt idx="47">
                  <c:v>0.00501256476486203</c:v>
                </c:pt>
                <c:pt idx="48">
                  <c:v>0.00355051052621518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208888"/>
        <c:axId val="1496214856"/>
      </c:scatterChart>
      <c:valAx>
        <c:axId val="1496208888"/>
        <c:scaling>
          <c:orientation val="minMax"/>
          <c:max val="100.0"/>
          <c:min val="5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mu = mu1 = mu2 = mu3</a:t>
                </a:r>
                <a:r>
                  <a:rPr lang="en-US" sz="1800" b="0" baseline="0"/>
                  <a:t> = mu4</a:t>
                </a:r>
                <a:endParaRPr lang="en-US" sz="1800" b="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1496214856"/>
        <c:crosses val="autoZero"/>
        <c:crossBetween val="midCat"/>
      </c:valAx>
      <c:valAx>
        <c:axId val="149621485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.000" sourceLinked="1"/>
        <c:majorTickMark val="out"/>
        <c:minorTickMark val="none"/>
        <c:tickLblPos val="nextTo"/>
        <c:crossAx val="1496208888"/>
        <c:crosses val="autoZero"/>
        <c:crossBetween val="midCat"/>
      </c:val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Cond 4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'ANOVA H0 True, False'!$S$7:$S$55</c:f>
              <c:numCache>
                <c:formatCode>#,##0.00</c:formatCode>
                <c:ptCount val="49"/>
                <c:pt idx="0">
                  <c:v>84.63343685400051</c:v>
                </c:pt>
                <c:pt idx="1">
                  <c:v>84.85248024771477</c:v>
                </c:pt>
                <c:pt idx="2">
                  <c:v>85.07152364142902</c:v>
                </c:pt>
                <c:pt idx="3">
                  <c:v>85.29056703514328</c:v>
                </c:pt>
                <c:pt idx="4">
                  <c:v>85.50961042885754</c:v>
                </c:pt>
                <c:pt idx="5">
                  <c:v>85.7286538225718</c:v>
                </c:pt>
                <c:pt idx="6">
                  <c:v>85.94769721628605</c:v>
                </c:pt>
                <c:pt idx="7">
                  <c:v>86.16674061000032</c:v>
                </c:pt>
                <c:pt idx="8">
                  <c:v>86.38578400371458</c:v>
                </c:pt>
                <c:pt idx="9">
                  <c:v>86.60482739742883</c:v>
                </c:pt>
                <c:pt idx="10">
                  <c:v>86.82387079114309</c:v>
                </c:pt>
                <c:pt idx="11">
                  <c:v>87.04291418485735</c:v>
                </c:pt>
                <c:pt idx="12">
                  <c:v>87.26195757857161</c:v>
                </c:pt>
                <c:pt idx="13">
                  <c:v>87.48100097228587</c:v>
                </c:pt>
                <c:pt idx="14">
                  <c:v>87.70004436600013</c:v>
                </c:pt>
                <c:pt idx="15">
                  <c:v>87.91908775971438</c:v>
                </c:pt>
                <c:pt idx="16">
                  <c:v>88.13813115342865</c:v>
                </c:pt>
                <c:pt idx="17">
                  <c:v>88.3571745471429</c:v>
                </c:pt>
                <c:pt idx="18">
                  <c:v>88.57621794085716</c:v>
                </c:pt>
                <c:pt idx="19">
                  <c:v>88.79526133457142</c:v>
                </c:pt>
                <c:pt idx="20">
                  <c:v>89.01430472828567</c:v>
                </c:pt>
                <c:pt idx="21">
                  <c:v>89.23334812199994</c:v>
                </c:pt>
                <c:pt idx="22">
                  <c:v>89.4523915157142</c:v>
                </c:pt>
                <c:pt idx="23">
                  <c:v>89.67143490942846</c:v>
                </c:pt>
                <c:pt idx="24">
                  <c:v>89.89047830314271</c:v>
                </c:pt>
                <c:pt idx="25">
                  <c:v>90.10952169685697</c:v>
                </c:pt>
                <c:pt idx="26">
                  <c:v>90.32856509057123</c:v>
                </c:pt>
                <c:pt idx="27">
                  <c:v>90.5476084842855</c:v>
                </c:pt>
                <c:pt idx="28">
                  <c:v>90.76665187799975</c:v>
                </c:pt>
                <c:pt idx="29">
                  <c:v>90.985695271714</c:v>
                </c:pt>
                <c:pt idx="30">
                  <c:v>91.20473866542827</c:v>
                </c:pt>
                <c:pt idx="31">
                  <c:v>91.42378205914252</c:v>
                </c:pt>
                <c:pt idx="32">
                  <c:v>91.64282545285678</c:v>
                </c:pt>
                <c:pt idx="33">
                  <c:v>91.86186884657104</c:v>
                </c:pt>
                <c:pt idx="34">
                  <c:v>92.0809122402853</c:v>
                </c:pt>
                <c:pt idx="35">
                  <c:v>92.29995563399955</c:v>
                </c:pt>
                <c:pt idx="36">
                  <c:v>92.51899902771381</c:v>
                </c:pt>
                <c:pt idx="37">
                  <c:v>92.73804242142808</c:v>
                </c:pt>
                <c:pt idx="38">
                  <c:v>92.95708581514233</c:v>
                </c:pt>
                <c:pt idx="39">
                  <c:v>93.17612920885659</c:v>
                </c:pt>
                <c:pt idx="40">
                  <c:v>93.39517260257085</c:v>
                </c:pt>
                <c:pt idx="41">
                  <c:v>93.6142159962851</c:v>
                </c:pt>
                <c:pt idx="42">
                  <c:v>93.83325938999936</c:v>
                </c:pt>
                <c:pt idx="43">
                  <c:v>94.05230278371363</c:v>
                </c:pt>
                <c:pt idx="44">
                  <c:v>94.27134617742789</c:v>
                </c:pt>
                <c:pt idx="45">
                  <c:v>94.49038957114214</c:v>
                </c:pt>
                <c:pt idx="46">
                  <c:v>94.7094329648564</c:v>
                </c:pt>
                <c:pt idx="47">
                  <c:v>94.92847635857066</c:v>
                </c:pt>
                <c:pt idx="48">
                  <c:v>95.14751975228492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</c:v>
                </c:pt>
                <c:pt idx="2">
                  <c:v>0.00501256476485962</c:v>
                </c:pt>
                <c:pt idx="3">
                  <c:v>0.00697135960122024</c:v>
                </c:pt>
                <c:pt idx="4">
                  <c:v>0.0095513172331314</c:v>
                </c:pt>
                <c:pt idx="5">
                  <c:v>0.0128913188467484</c:v>
                </c:pt>
                <c:pt idx="6">
                  <c:v>0.0171403516050396</c:v>
                </c:pt>
                <c:pt idx="7">
                  <c:v>0.022450726478923</c:v>
                </c:pt>
                <c:pt idx="8">
                  <c:v>0.0289687240733829</c:v>
                </c:pt>
                <c:pt idx="9">
                  <c:v>0.0368227849353665</c:v>
                </c:pt>
                <c:pt idx="10">
                  <c:v>0.0461096888626176</c:v>
                </c:pt>
                <c:pt idx="11">
                  <c:v>0.0568795363971107</c:v>
                </c:pt>
                <c:pt idx="12">
                  <c:v>0.0691207115431192</c:v>
                </c:pt>
                <c:pt idx="13">
                  <c:v>0.0827463123895365</c:v>
                </c:pt>
                <c:pt idx="14">
                  <c:v>0.0975837251136328</c:v>
                </c:pt>
                <c:pt idx="15">
                  <c:v>0.113369030535439</c:v>
                </c:pt>
                <c:pt idx="16">
                  <c:v>0.129747730178833</c:v>
                </c:pt>
                <c:pt idx="17">
                  <c:v>0.146282845997491</c:v>
                </c:pt>
                <c:pt idx="18">
                  <c:v>0.162470803869886</c:v>
                </c:pt>
                <c:pt idx="19">
                  <c:v>0.177764711922174</c:v>
                </c:pt>
                <c:pt idx="20">
                  <c:v>0.191603780349672</c:v>
                </c:pt>
                <c:pt idx="21">
                  <c:v>0.203446812316055</c:v>
                </c:pt>
                <c:pt idx="22">
                  <c:v>0.212807045184604</c:v>
                </c:pt>
                <c:pt idx="23">
                  <c:v>0.219285244626687</c:v>
                </c:pt>
                <c:pt idx="24">
                  <c:v>0.222597926036065</c:v>
                </c:pt>
                <c:pt idx="25">
                  <c:v>0.222597926036068</c:v>
                </c:pt>
                <c:pt idx="26">
                  <c:v>0.219285244626695</c:v>
                </c:pt>
                <c:pt idx="27">
                  <c:v>0.212807045184615</c:v>
                </c:pt>
                <c:pt idx="28">
                  <c:v>0.20344681231607</c:v>
                </c:pt>
                <c:pt idx="29">
                  <c:v>0.19160378034969</c:v>
                </c:pt>
                <c:pt idx="30">
                  <c:v>0.177764711922195</c:v>
                </c:pt>
                <c:pt idx="31">
                  <c:v>0.162470803869908</c:v>
                </c:pt>
                <c:pt idx="32">
                  <c:v>0.146282845997515</c:v>
                </c:pt>
                <c:pt idx="33">
                  <c:v>0.129747730178857</c:v>
                </c:pt>
                <c:pt idx="34">
                  <c:v>0.113369030535462</c:v>
                </c:pt>
                <c:pt idx="35">
                  <c:v>0.0975837251136547</c:v>
                </c:pt>
                <c:pt idx="36">
                  <c:v>0.0827463123895568</c:v>
                </c:pt>
                <c:pt idx="37">
                  <c:v>0.0691207115431376</c:v>
                </c:pt>
                <c:pt idx="38">
                  <c:v>0.0568795363971271</c:v>
                </c:pt>
                <c:pt idx="39">
                  <c:v>0.0461096888626319</c:v>
                </c:pt>
                <c:pt idx="40">
                  <c:v>0.0368227849353787</c:v>
                </c:pt>
                <c:pt idx="41">
                  <c:v>0.0289687240733931</c:v>
                </c:pt>
                <c:pt idx="42">
                  <c:v>0.0224507264789314</c:v>
                </c:pt>
                <c:pt idx="43">
                  <c:v>0.0171403516050464</c:v>
                </c:pt>
                <c:pt idx="44">
                  <c:v>0.0128913188467538</c:v>
                </c:pt>
                <c:pt idx="45">
                  <c:v>0.0095513172331356</c:v>
                </c:pt>
                <c:pt idx="46">
                  <c:v>0.00697135960122344</c:v>
                </c:pt>
                <c:pt idx="47">
                  <c:v>0.00501256476486203</c:v>
                </c:pt>
                <c:pt idx="48">
                  <c:v>0.00355051052621518</c:v>
                </c:pt>
              </c:numCache>
            </c:numRef>
          </c:yVal>
          <c:smooth val="0"/>
        </c:ser>
        <c:ser>
          <c:idx val="1"/>
          <c:order val="1"/>
          <c:tx>
            <c:v>Cond 3</c:v>
          </c:tx>
          <c:spPr>
            <a:ln w="28575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xVal>
            <c:numRef>
              <c:f>'ANOVA H0 True, False'!$T$7:$T$55</c:f>
              <c:numCache>
                <c:formatCode>#,##0.00</c:formatCode>
                <c:ptCount val="49"/>
                <c:pt idx="0">
                  <c:v>74.63343685400051</c:v>
                </c:pt>
                <c:pt idx="1">
                  <c:v>74.85248024771477</c:v>
                </c:pt>
                <c:pt idx="2">
                  <c:v>75.07152364142902</c:v>
                </c:pt>
                <c:pt idx="3">
                  <c:v>75.29056703514328</c:v>
                </c:pt>
                <c:pt idx="4">
                  <c:v>75.50961042885754</c:v>
                </c:pt>
                <c:pt idx="5">
                  <c:v>75.7286538225718</c:v>
                </c:pt>
                <c:pt idx="6">
                  <c:v>75.94769721628605</c:v>
                </c:pt>
                <c:pt idx="7">
                  <c:v>76.16674061000032</c:v>
                </c:pt>
                <c:pt idx="8">
                  <c:v>76.38578400371458</c:v>
                </c:pt>
                <c:pt idx="9">
                  <c:v>76.60482739742883</c:v>
                </c:pt>
                <c:pt idx="10">
                  <c:v>76.82387079114309</c:v>
                </c:pt>
                <c:pt idx="11">
                  <c:v>77.04291418485735</c:v>
                </c:pt>
                <c:pt idx="12">
                  <c:v>77.26195757857161</c:v>
                </c:pt>
                <c:pt idx="13">
                  <c:v>77.48100097228587</c:v>
                </c:pt>
                <c:pt idx="14">
                  <c:v>77.70004436600013</c:v>
                </c:pt>
                <c:pt idx="15">
                  <c:v>77.91908775971438</c:v>
                </c:pt>
                <c:pt idx="16">
                  <c:v>78.13813115342865</c:v>
                </c:pt>
                <c:pt idx="17">
                  <c:v>78.3571745471429</c:v>
                </c:pt>
                <c:pt idx="18">
                  <c:v>78.57621794085716</c:v>
                </c:pt>
                <c:pt idx="19">
                  <c:v>78.79526133457142</c:v>
                </c:pt>
                <c:pt idx="20">
                  <c:v>79.01430472828567</c:v>
                </c:pt>
                <c:pt idx="21">
                  <c:v>79.23334812199994</c:v>
                </c:pt>
                <c:pt idx="22">
                  <c:v>79.4523915157142</c:v>
                </c:pt>
                <c:pt idx="23">
                  <c:v>79.67143490942846</c:v>
                </c:pt>
                <c:pt idx="24">
                  <c:v>79.89047830314271</c:v>
                </c:pt>
                <c:pt idx="25">
                  <c:v>80.10952169685697</c:v>
                </c:pt>
                <c:pt idx="26">
                  <c:v>80.32856509057123</c:v>
                </c:pt>
                <c:pt idx="27">
                  <c:v>80.5476084842855</c:v>
                </c:pt>
                <c:pt idx="28">
                  <c:v>80.76665187799975</c:v>
                </c:pt>
                <c:pt idx="29">
                  <c:v>80.985695271714</c:v>
                </c:pt>
                <c:pt idx="30">
                  <c:v>81.20473866542827</c:v>
                </c:pt>
                <c:pt idx="31">
                  <c:v>81.42378205914252</c:v>
                </c:pt>
                <c:pt idx="32">
                  <c:v>81.64282545285678</c:v>
                </c:pt>
                <c:pt idx="33">
                  <c:v>81.86186884657104</c:v>
                </c:pt>
                <c:pt idx="34">
                  <c:v>82.0809122402853</c:v>
                </c:pt>
                <c:pt idx="35">
                  <c:v>82.29995563399955</c:v>
                </c:pt>
                <c:pt idx="36">
                  <c:v>82.51899902771381</c:v>
                </c:pt>
                <c:pt idx="37">
                  <c:v>82.73804242142808</c:v>
                </c:pt>
                <c:pt idx="38">
                  <c:v>82.95708581514233</c:v>
                </c:pt>
                <c:pt idx="39">
                  <c:v>83.17612920885659</c:v>
                </c:pt>
                <c:pt idx="40">
                  <c:v>83.39517260257085</c:v>
                </c:pt>
                <c:pt idx="41">
                  <c:v>83.6142159962851</c:v>
                </c:pt>
                <c:pt idx="42">
                  <c:v>83.83325938999936</c:v>
                </c:pt>
                <c:pt idx="43">
                  <c:v>84.05230278371363</c:v>
                </c:pt>
                <c:pt idx="44">
                  <c:v>84.27134617742789</c:v>
                </c:pt>
                <c:pt idx="45">
                  <c:v>84.49038957114214</c:v>
                </c:pt>
                <c:pt idx="46">
                  <c:v>84.7094329648564</c:v>
                </c:pt>
                <c:pt idx="47">
                  <c:v>84.92847635857066</c:v>
                </c:pt>
                <c:pt idx="48">
                  <c:v>85.14751975228492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</c:v>
                </c:pt>
                <c:pt idx="2">
                  <c:v>0.00501256476485962</c:v>
                </c:pt>
                <c:pt idx="3">
                  <c:v>0.00697135960122024</c:v>
                </c:pt>
                <c:pt idx="4">
                  <c:v>0.0095513172331314</c:v>
                </c:pt>
                <c:pt idx="5">
                  <c:v>0.0128913188467484</c:v>
                </c:pt>
                <c:pt idx="6">
                  <c:v>0.0171403516050396</c:v>
                </c:pt>
                <c:pt idx="7">
                  <c:v>0.022450726478923</c:v>
                </c:pt>
                <c:pt idx="8">
                  <c:v>0.0289687240733829</c:v>
                </c:pt>
                <c:pt idx="9">
                  <c:v>0.0368227849353665</c:v>
                </c:pt>
                <c:pt idx="10">
                  <c:v>0.0461096888626176</c:v>
                </c:pt>
                <c:pt idx="11">
                  <c:v>0.0568795363971107</c:v>
                </c:pt>
                <c:pt idx="12">
                  <c:v>0.0691207115431192</c:v>
                </c:pt>
                <c:pt idx="13">
                  <c:v>0.0827463123895365</c:v>
                </c:pt>
                <c:pt idx="14">
                  <c:v>0.0975837251136328</c:v>
                </c:pt>
                <c:pt idx="15">
                  <c:v>0.113369030535439</c:v>
                </c:pt>
                <c:pt idx="16">
                  <c:v>0.129747730178833</c:v>
                </c:pt>
                <c:pt idx="17">
                  <c:v>0.146282845997491</c:v>
                </c:pt>
                <c:pt idx="18">
                  <c:v>0.162470803869886</c:v>
                </c:pt>
                <c:pt idx="19">
                  <c:v>0.177764711922174</c:v>
                </c:pt>
                <c:pt idx="20">
                  <c:v>0.191603780349672</c:v>
                </c:pt>
                <c:pt idx="21">
                  <c:v>0.203446812316055</c:v>
                </c:pt>
                <c:pt idx="22">
                  <c:v>0.212807045184604</c:v>
                </c:pt>
                <c:pt idx="23">
                  <c:v>0.219285244626687</c:v>
                </c:pt>
                <c:pt idx="24">
                  <c:v>0.222597926036065</c:v>
                </c:pt>
                <c:pt idx="25">
                  <c:v>0.222597926036068</c:v>
                </c:pt>
                <c:pt idx="26">
                  <c:v>0.219285244626695</c:v>
                </c:pt>
                <c:pt idx="27">
                  <c:v>0.212807045184615</c:v>
                </c:pt>
                <c:pt idx="28">
                  <c:v>0.20344681231607</c:v>
                </c:pt>
                <c:pt idx="29">
                  <c:v>0.19160378034969</c:v>
                </c:pt>
                <c:pt idx="30">
                  <c:v>0.177764711922195</c:v>
                </c:pt>
                <c:pt idx="31">
                  <c:v>0.162470803869908</c:v>
                </c:pt>
                <c:pt idx="32">
                  <c:v>0.146282845997515</c:v>
                </c:pt>
                <c:pt idx="33">
                  <c:v>0.129747730178857</c:v>
                </c:pt>
                <c:pt idx="34">
                  <c:v>0.113369030535462</c:v>
                </c:pt>
                <c:pt idx="35">
                  <c:v>0.0975837251136547</c:v>
                </c:pt>
                <c:pt idx="36">
                  <c:v>0.0827463123895568</c:v>
                </c:pt>
                <c:pt idx="37">
                  <c:v>0.0691207115431376</c:v>
                </c:pt>
                <c:pt idx="38">
                  <c:v>0.0568795363971271</c:v>
                </c:pt>
                <c:pt idx="39">
                  <c:v>0.0461096888626319</c:v>
                </c:pt>
                <c:pt idx="40">
                  <c:v>0.0368227849353787</c:v>
                </c:pt>
                <c:pt idx="41">
                  <c:v>0.0289687240733931</c:v>
                </c:pt>
                <c:pt idx="42">
                  <c:v>0.0224507264789314</c:v>
                </c:pt>
                <c:pt idx="43">
                  <c:v>0.0171403516050464</c:v>
                </c:pt>
                <c:pt idx="44">
                  <c:v>0.0128913188467538</c:v>
                </c:pt>
                <c:pt idx="45">
                  <c:v>0.0095513172331356</c:v>
                </c:pt>
                <c:pt idx="46">
                  <c:v>0.00697135960122344</c:v>
                </c:pt>
                <c:pt idx="47">
                  <c:v>0.00501256476486203</c:v>
                </c:pt>
                <c:pt idx="48">
                  <c:v>0.00355051052621518</c:v>
                </c:pt>
              </c:numCache>
            </c:numRef>
          </c:yVal>
          <c:smooth val="0"/>
        </c:ser>
        <c:ser>
          <c:idx val="2"/>
          <c:order val="2"/>
          <c:tx>
            <c:v>Cond 2</c:v>
          </c:tx>
          <c:spPr>
            <a:ln w="28575"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'ANOVA H0 True, False'!$U$7:$U$55</c:f>
              <c:numCache>
                <c:formatCode>#,##0.00</c:formatCode>
                <c:ptCount val="49"/>
                <c:pt idx="0">
                  <c:v>64.63343685400051</c:v>
                </c:pt>
                <c:pt idx="1">
                  <c:v>64.85248024771477</c:v>
                </c:pt>
                <c:pt idx="2">
                  <c:v>65.07152364142902</c:v>
                </c:pt>
                <c:pt idx="3">
                  <c:v>65.29056703514328</c:v>
                </c:pt>
                <c:pt idx="4">
                  <c:v>65.50961042885754</c:v>
                </c:pt>
                <c:pt idx="5">
                  <c:v>65.7286538225718</c:v>
                </c:pt>
                <c:pt idx="6">
                  <c:v>65.94769721628605</c:v>
                </c:pt>
                <c:pt idx="7">
                  <c:v>66.16674061000032</c:v>
                </c:pt>
                <c:pt idx="8">
                  <c:v>66.38578400371458</c:v>
                </c:pt>
                <c:pt idx="9">
                  <c:v>66.60482739742883</c:v>
                </c:pt>
                <c:pt idx="10">
                  <c:v>66.82387079114309</c:v>
                </c:pt>
                <c:pt idx="11">
                  <c:v>67.04291418485735</c:v>
                </c:pt>
                <c:pt idx="12">
                  <c:v>67.26195757857161</c:v>
                </c:pt>
                <c:pt idx="13">
                  <c:v>67.48100097228587</c:v>
                </c:pt>
                <c:pt idx="14">
                  <c:v>67.70004436600013</c:v>
                </c:pt>
                <c:pt idx="15">
                  <c:v>67.91908775971438</c:v>
                </c:pt>
                <c:pt idx="16">
                  <c:v>68.13813115342865</c:v>
                </c:pt>
                <c:pt idx="17">
                  <c:v>68.3571745471429</c:v>
                </c:pt>
                <c:pt idx="18">
                  <c:v>68.57621794085716</c:v>
                </c:pt>
                <c:pt idx="19">
                  <c:v>68.79526133457142</c:v>
                </c:pt>
                <c:pt idx="20">
                  <c:v>69.01430472828567</c:v>
                </c:pt>
                <c:pt idx="21">
                  <c:v>69.23334812199994</c:v>
                </c:pt>
                <c:pt idx="22">
                  <c:v>69.4523915157142</c:v>
                </c:pt>
                <c:pt idx="23">
                  <c:v>69.67143490942846</c:v>
                </c:pt>
                <c:pt idx="24">
                  <c:v>69.89047830314271</c:v>
                </c:pt>
                <c:pt idx="25">
                  <c:v>70.10952169685697</c:v>
                </c:pt>
                <c:pt idx="26">
                  <c:v>70.32856509057123</c:v>
                </c:pt>
                <c:pt idx="27">
                  <c:v>70.5476084842855</c:v>
                </c:pt>
                <c:pt idx="28">
                  <c:v>70.76665187799975</c:v>
                </c:pt>
                <c:pt idx="29">
                  <c:v>70.985695271714</c:v>
                </c:pt>
                <c:pt idx="30">
                  <c:v>71.20473866542827</c:v>
                </c:pt>
                <c:pt idx="31">
                  <c:v>71.42378205914252</c:v>
                </c:pt>
                <c:pt idx="32">
                  <c:v>71.64282545285678</c:v>
                </c:pt>
                <c:pt idx="33">
                  <c:v>71.86186884657104</c:v>
                </c:pt>
                <c:pt idx="34">
                  <c:v>72.0809122402853</c:v>
                </c:pt>
                <c:pt idx="35">
                  <c:v>72.29995563399955</c:v>
                </c:pt>
                <c:pt idx="36">
                  <c:v>72.51899902771381</c:v>
                </c:pt>
                <c:pt idx="37">
                  <c:v>72.73804242142808</c:v>
                </c:pt>
                <c:pt idx="38">
                  <c:v>72.95708581514233</c:v>
                </c:pt>
                <c:pt idx="39">
                  <c:v>73.17612920885659</c:v>
                </c:pt>
                <c:pt idx="40">
                  <c:v>73.39517260257085</c:v>
                </c:pt>
                <c:pt idx="41">
                  <c:v>73.6142159962851</c:v>
                </c:pt>
                <c:pt idx="42">
                  <c:v>73.83325938999936</c:v>
                </c:pt>
                <c:pt idx="43">
                  <c:v>74.05230278371363</c:v>
                </c:pt>
                <c:pt idx="44">
                  <c:v>74.27134617742789</c:v>
                </c:pt>
                <c:pt idx="45">
                  <c:v>74.49038957114214</c:v>
                </c:pt>
                <c:pt idx="46">
                  <c:v>74.7094329648564</c:v>
                </c:pt>
                <c:pt idx="47">
                  <c:v>74.92847635857066</c:v>
                </c:pt>
                <c:pt idx="48">
                  <c:v>75.14751975228492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</c:v>
                </c:pt>
                <c:pt idx="2">
                  <c:v>0.00501256476485962</c:v>
                </c:pt>
                <c:pt idx="3">
                  <c:v>0.00697135960122024</c:v>
                </c:pt>
                <c:pt idx="4">
                  <c:v>0.0095513172331314</c:v>
                </c:pt>
                <c:pt idx="5">
                  <c:v>0.0128913188467484</c:v>
                </c:pt>
                <c:pt idx="6">
                  <c:v>0.0171403516050396</c:v>
                </c:pt>
                <c:pt idx="7">
                  <c:v>0.022450726478923</c:v>
                </c:pt>
                <c:pt idx="8">
                  <c:v>0.0289687240733829</c:v>
                </c:pt>
                <c:pt idx="9">
                  <c:v>0.0368227849353665</c:v>
                </c:pt>
                <c:pt idx="10">
                  <c:v>0.0461096888626176</c:v>
                </c:pt>
                <c:pt idx="11">
                  <c:v>0.0568795363971107</c:v>
                </c:pt>
                <c:pt idx="12">
                  <c:v>0.0691207115431192</c:v>
                </c:pt>
                <c:pt idx="13">
                  <c:v>0.0827463123895365</c:v>
                </c:pt>
                <c:pt idx="14">
                  <c:v>0.0975837251136328</c:v>
                </c:pt>
                <c:pt idx="15">
                  <c:v>0.113369030535439</c:v>
                </c:pt>
                <c:pt idx="16">
                  <c:v>0.129747730178833</c:v>
                </c:pt>
                <c:pt idx="17">
                  <c:v>0.146282845997491</c:v>
                </c:pt>
                <c:pt idx="18">
                  <c:v>0.162470803869886</c:v>
                </c:pt>
                <c:pt idx="19">
                  <c:v>0.177764711922174</c:v>
                </c:pt>
                <c:pt idx="20">
                  <c:v>0.191603780349672</c:v>
                </c:pt>
                <c:pt idx="21">
                  <c:v>0.203446812316055</c:v>
                </c:pt>
                <c:pt idx="22">
                  <c:v>0.212807045184604</c:v>
                </c:pt>
                <c:pt idx="23">
                  <c:v>0.219285244626687</c:v>
                </c:pt>
                <c:pt idx="24">
                  <c:v>0.222597926036065</c:v>
                </c:pt>
                <c:pt idx="25">
                  <c:v>0.222597926036068</c:v>
                </c:pt>
                <c:pt idx="26">
                  <c:v>0.219285244626695</c:v>
                </c:pt>
                <c:pt idx="27">
                  <c:v>0.212807045184615</c:v>
                </c:pt>
                <c:pt idx="28">
                  <c:v>0.20344681231607</c:v>
                </c:pt>
                <c:pt idx="29">
                  <c:v>0.19160378034969</c:v>
                </c:pt>
                <c:pt idx="30">
                  <c:v>0.177764711922195</c:v>
                </c:pt>
                <c:pt idx="31">
                  <c:v>0.162470803869908</c:v>
                </c:pt>
                <c:pt idx="32">
                  <c:v>0.146282845997515</c:v>
                </c:pt>
                <c:pt idx="33">
                  <c:v>0.129747730178857</c:v>
                </c:pt>
                <c:pt idx="34">
                  <c:v>0.113369030535462</c:v>
                </c:pt>
                <c:pt idx="35">
                  <c:v>0.0975837251136547</c:v>
                </c:pt>
                <c:pt idx="36">
                  <c:v>0.0827463123895568</c:v>
                </c:pt>
                <c:pt idx="37">
                  <c:v>0.0691207115431376</c:v>
                </c:pt>
                <c:pt idx="38">
                  <c:v>0.0568795363971271</c:v>
                </c:pt>
                <c:pt idx="39">
                  <c:v>0.0461096888626319</c:v>
                </c:pt>
                <c:pt idx="40">
                  <c:v>0.0368227849353787</c:v>
                </c:pt>
                <c:pt idx="41">
                  <c:v>0.0289687240733931</c:v>
                </c:pt>
                <c:pt idx="42">
                  <c:v>0.0224507264789314</c:v>
                </c:pt>
                <c:pt idx="43">
                  <c:v>0.0171403516050464</c:v>
                </c:pt>
                <c:pt idx="44">
                  <c:v>0.0128913188467538</c:v>
                </c:pt>
                <c:pt idx="45">
                  <c:v>0.0095513172331356</c:v>
                </c:pt>
                <c:pt idx="46">
                  <c:v>0.00697135960122344</c:v>
                </c:pt>
                <c:pt idx="47">
                  <c:v>0.00501256476486203</c:v>
                </c:pt>
                <c:pt idx="48">
                  <c:v>0.00355051052621518</c:v>
                </c:pt>
              </c:numCache>
            </c:numRef>
          </c:yVal>
          <c:smooth val="0"/>
        </c:ser>
        <c:ser>
          <c:idx val="3"/>
          <c:order val="3"/>
          <c:tx>
            <c:v>Cond 1</c:v>
          </c:tx>
          <c:spPr>
            <a:ln w="28575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'ANOVA H0 True, False'!$V$7:$V$55</c:f>
              <c:numCache>
                <c:formatCode>#,##0.00</c:formatCode>
                <c:ptCount val="49"/>
                <c:pt idx="0">
                  <c:v>59.63343685400051</c:v>
                </c:pt>
                <c:pt idx="1">
                  <c:v>59.85248024771477</c:v>
                </c:pt>
                <c:pt idx="2">
                  <c:v>60.07152364142904</c:v>
                </c:pt>
                <c:pt idx="3">
                  <c:v>60.2905670351433</c:v>
                </c:pt>
                <c:pt idx="4">
                  <c:v>60.50961042885757</c:v>
                </c:pt>
                <c:pt idx="5">
                  <c:v>60.72865382257183</c:v>
                </c:pt>
                <c:pt idx="6">
                  <c:v>60.9476972162861</c:v>
                </c:pt>
                <c:pt idx="7">
                  <c:v>61.16674061000037</c:v>
                </c:pt>
                <c:pt idx="8">
                  <c:v>61.38578400371463</c:v>
                </c:pt>
                <c:pt idx="9">
                  <c:v>61.6048273974289</c:v>
                </c:pt>
                <c:pt idx="10">
                  <c:v>61.82387079114316</c:v>
                </c:pt>
                <c:pt idx="11">
                  <c:v>62.04291418485743</c:v>
                </c:pt>
                <c:pt idx="12">
                  <c:v>62.2619575785717</c:v>
                </c:pt>
                <c:pt idx="13">
                  <c:v>62.48100097228596</c:v>
                </c:pt>
                <c:pt idx="14">
                  <c:v>62.70004436600023</c:v>
                </c:pt>
                <c:pt idx="15">
                  <c:v>62.91908775971449</c:v>
                </c:pt>
                <c:pt idx="16">
                  <c:v>63.13813115342875</c:v>
                </c:pt>
                <c:pt idx="17">
                  <c:v>63.35717454714302</c:v>
                </c:pt>
                <c:pt idx="18">
                  <c:v>63.5762179408573</c:v>
                </c:pt>
                <c:pt idx="19">
                  <c:v>63.79526133457155</c:v>
                </c:pt>
                <c:pt idx="20">
                  <c:v>64.01430472828582</c:v>
                </c:pt>
                <c:pt idx="21">
                  <c:v>64.23334812200008</c:v>
                </c:pt>
                <c:pt idx="22">
                  <c:v>64.45239151571434</c:v>
                </c:pt>
                <c:pt idx="23">
                  <c:v>64.6714349094286</c:v>
                </c:pt>
                <c:pt idx="24">
                  <c:v>64.89047830314286</c:v>
                </c:pt>
                <c:pt idx="25">
                  <c:v>65.10952169685711</c:v>
                </c:pt>
                <c:pt idx="26">
                  <c:v>65.32856509057137</c:v>
                </c:pt>
                <c:pt idx="27">
                  <c:v>65.54760848428563</c:v>
                </c:pt>
                <c:pt idx="28">
                  <c:v>65.76665187799989</c:v>
                </c:pt>
                <c:pt idx="29">
                  <c:v>65.98569527171414</c:v>
                </c:pt>
                <c:pt idx="30">
                  <c:v>66.20473866542841</c:v>
                </c:pt>
                <c:pt idx="31">
                  <c:v>66.42378205914267</c:v>
                </c:pt>
                <c:pt idx="32">
                  <c:v>66.64282545285693</c:v>
                </c:pt>
                <c:pt idx="33">
                  <c:v>66.86186884657118</c:v>
                </c:pt>
                <c:pt idx="34">
                  <c:v>67.08091224028544</c:v>
                </c:pt>
                <c:pt idx="35">
                  <c:v>67.2999556339997</c:v>
                </c:pt>
                <c:pt idx="36">
                  <c:v>67.51899902771395</c:v>
                </c:pt>
                <c:pt idx="37">
                  <c:v>67.73804242142822</c:v>
                </c:pt>
                <c:pt idx="38">
                  <c:v>67.95708581514247</c:v>
                </c:pt>
                <c:pt idx="39">
                  <c:v>68.17612920885674</c:v>
                </c:pt>
                <c:pt idx="40">
                  <c:v>68.39517260257099</c:v>
                </c:pt>
                <c:pt idx="41">
                  <c:v>68.61421599628525</c:v>
                </c:pt>
                <c:pt idx="42">
                  <c:v>68.8332593899995</c:v>
                </c:pt>
                <c:pt idx="43">
                  <c:v>69.05230278371377</c:v>
                </c:pt>
                <c:pt idx="44">
                  <c:v>69.27134617742803</c:v>
                </c:pt>
                <c:pt idx="45">
                  <c:v>69.49038957114228</c:v>
                </c:pt>
                <c:pt idx="46">
                  <c:v>69.70943296485655</c:v>
                </c:pt>
                <c:pt idx="47">
                  <c:v>69.9284763585708</c:v>
                </c:pt>
                <c:pt idx="48">
                  <c:v>70.14751975228506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</c:v>
                </c:pt>
                <c:pt idx="2">
                  <c:v>0.00501256476485962</c:v>
                </c:pt>
                <c:pt idx="3">
                  <c:v>0.00697135960122024</c:v>
                </c:pt>
                <c:pt idx="4">
                  <c:v>0.0095513172331314</c:v>
                </c:pt>
                <c:pt idx="5">
                  <c:v>0.0128913188467484</c:v>
                </c:pt>
                <c:pt idx="6">
                  <c:v>0.0171403516050396</c:v>
                </c:pt>
                <c:pt idx="7">
                  <c:v>0.022450726478923</c:v>
                </c:pt>
                <c:pt idx="8">
                  <c:v>0.0289687240733829</c:v>
                </c:pt>
                <c:pt idx="9">
                  <c:v>0.0368227849353665</c:v>
                </c:pt>
                <c:pt idx="10">
                  <c:v>0.0461096888626176</c:v>
                </c:pt>
                <c:pt idx="11">
                  <c:v>0.0568795363971107</c:v>
                </c:pt>
                <c:pt idx="12">
                  <c:v>0.0691207115431192</c:v>
                </c:pt>
                <c:pt idx="13">
                  <c:v>0.0827463123895365</c:v>
                </c:pt>
                <c:pt idx="14">
                  <c:v>0.0975837251136328</c:v>
                </c:pt>
                <c:pt idx="15">
                  <c:v>0.113369030535439</c:v>
                </c:pt>
                <c:pt idx="16">
                  <c:v>0.129747730178833</c:v>
                </c:pt>
                <c:pt idx="17">
                  <c:v>0.146282845997491</c:v>
                </c:pt>
                <c:pt idx="18">
                  <c:v>0.162470803869886</c:v>
                </c:pt>
                <c:pt idx="19">
                  <c:v>0.177764711922174</c:v>
                </c:pt>
                <c:pt idx="20">
                  <c:v>0.191603780349672</c:v>
                </c:pt>
                <c:pt idx="21">
                  <c:v>0.203446812316055</c:v>
                </c:pt>
                <c:pt idx="22">
                  <c:v>0.212807045184604</c:v>
                </c:pt>
                <c:pt idx="23">
                  <c:v>0.219285244626687</c:v>
                </c:pt>
                <c:pt idx="24">
                  <c:v>0.222597926036065</c:v>
                </c:pt>
                <c:pt idx="25">
                  <c:v>0.222597926036068</c:v>
                </c:pt>
                <c:pt idx="26">
                  <c:v>0.219285244626695</c:v>
                </c:pt>
                <c:pt idx="27">
                  <c:v>0.212807045184615</c:v>
                </c:pt>
                <c:pt idx="28">
                  <c:v>0.20344681231607</c:v>
                </c:pt>
                <c:pt idx="29">
                  <c:v>0.19160378034969</c:v>
                </c:pt>
                <c:pt idx="30">
                  <c:v>0.177764711922195</c:v>
                </c:pt>
                <c:pt idx="31">
                  <c:v>0.162470803869908</c:v>
                </c:pt>
                <c:pt idx="32">
                  <c:v>0.146282845997515</c:v>
                </c:pt>
                <c:pt idx="33">
                  <c:v>0.129747730178857</c:v>
                </c:pt>
                <c:pt idx="34">
                  <c:v>0.113369030535462</c:v>
                </c:pt>
                <c:pt idx="35">
                  <c:v>0.0975837251136547</c:v>
                </c:pt>
                <c:pt idx="36">
                  <c:v>0.0827463123895568</c:v>
                </c:pt>
                <c:pt idx="37">
                  <c:v>0.0691207115431376</c:v>
                </c:pt>
                <c:pt idx="38">
                  <c:v>0.0568795363971271</c:v>
                </c:pt>
                <c:pt idx="39">
                  <c:v>0.0461096888626319</c:v>
                </c:pt>
                <c:pt idx="40">
                  <c:v>0.0368227849353787</c:v>
                </c:pt>
                <c:pt idx="41">
                  <c:v>0.0289687240733931</c:v>
                </c:pt>
                <c:pt idx="42">
                  <c:v>0.0224507264789314</c:v>
                </c:pt>
                <c:pt idx="43">
                  <c:v>0.0171403516050464</c:v>
                </c:pt>
                <c:pt idx="44">
                  <c:v>0.0128913188467538</c:v>
                </c:pt>
                <c:pt idx="45">
                  <c:v>0.0095513172331356</c:v>
                </c:pt>
                <c:pt idx="46">
                  <c:v>0.00697135960122344</c:v>
                </c:pt>
                <c:pt idx="47">
                  <c:v>0.00501256476486203</c:v>
                </c:pt>
                <c:pt idx="48">
                  <c:v>0.00355051052621518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0333864"/>
        <c:axId val="-2040320984"/>
      </c:scatterChart>
      <c:valAx>
        <c:axId val="-2040333864"/>
        <c:scaling>
          <c:orientation val="minMax"/>
          <c:max val="100.0"/>
          <c:min val="5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muj's for</a:t>
                </a:r>
                <a:r>
                  <a:rPr lang="en-US" sz="1800" b="0" baseline="0"/>
                  <a:t> the four conditions (not the same)</a:t>
                </a:r>
                <a:endParaRPr lang="en-US" sz="1800" b="0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040320984"/>
        <c:crosses val="autoZero"/>
        <c:crossBetween val="midCat"/>
      </c:valAx>
      <c:valAx>
        <c:axId val="-2040320984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.000" sourceLinked="1"/>
        <c:majorTickMark val="out"/>
        <c:minorTickMark val="none"/>
        <c:tickLblPos val="nextTo"/>
        <c:crossAx val="-2040333864"/>
        <c:crosses val="autoZero"/>
        <c:crossBetween val="midCat"/>
      </c:val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tx>
            <c:v>All conditions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'ANOVA H0 True, False'!$W$7:$W$55</c:f>
              <c:numCache>
                <c:formatCode>#,##0.00</c:formatCode>
                <c:ptCount val="49"/>
                <c:pt idx="0">
                  <c:v>70.88343685400051</c:v>
                </c:pt>
                <c:pt idx="1">
                  <c:v>71.10248024771477</c:v>
                </c:pt>
                <c:pt idx="2">
                  <c:v>71.32152364142902</c:v>
                </c:pt>
                <c:pt idx="3">
                  <c:v>71.54056703514328</c:v>
                </c:pt>
                <c:pt idx="4">
                  <c:v>71.75961042885754</c:v>
                </c:pt>
                <c:pt idx="5">
                  <c:v>71.97865382257181</c:v>
                </c:pt>
                <c:pt idx="6">
                  <c:v>72.19769721628607</c:v>
                </c:pt>
                <c:pt idx="7">
                  <c:v>72.41674061000033</c:v>
                </c:pt>
                <c:pt idx="8">
                  <c:v>72.63578400371459</c:v>
                </c:pt>
                <c:pt idx="9">
                  <c:v>72.85482739742885</c:v>
                </c:pt>
                <c:pt idx="10">
                  <c:v>73.07387079114311</c:v>
                </c:pt>
                <c:pt idx="11">
                  <c:v>73.29291418485736</c:v>
                </c:pt>
                <c:pt idx="12">
                  <c:v>73.51195757857164</c:v>
                </c:pt>
                <c:pt idx="13">
                  <c:v>73.7310009722859</c:v>
                </c:pt>
                <c:pt idx="14">
                  <c:v>73.95004436600015</c:v>
                </c:pt>
                <c:pt idx="15">
                  <c:v>74.16908775971442</c:v>
                </c:pt>
                <c:pt idx="16">
                  <c:v>74.38813115342867</c:v>
                </c:pt>
                <c:pt idx="17">
                  <c:v>74.60717454714293</c:v>
                </c:pt>
                <c:pt idx="18">
                  <c:v>74.8262179408572</c:v>
                </c:pt>
                <c:pt idx="19">
                  <c:v>75.04526133457145</c:v>
                </c:pt>
                <c:pt idx="20">
                  <c:v>75.2643047282857</c:v>
                </c:pt>
                <c:pt idx="21">
                  <c:v>75.48334812199997</c:v>
                </c:pt>
                <c:pt idx="22">
                  <c:v>75.70239151571423</c:v>
                </c:pt>
                <c:pt idx="23">
                  <c:v>75.92143490942848</c:v>
                </c:pt>
                <c:pt idx="24">
                  <c:v>76.14047830314274</c:v>
                </c:pt>
                <c:pt idx="25">
                  <c:v>76.359521696857</c:v>
                </c:pt>
                <c:pt idx="26">
                  <c:v>76.57856509057126</c:v>
                </c:pt>
                <c:pt idx="27">
                  <c:v>76.7976084842855</c:v>
                </c:pt>
                <c:pt idx="28">
                  <c:v>77.01665187799978</c:v>
                </c:pt>
                <c:pt idx="29">
                  <c:v>77.23569527171403</c:v>
                </c:pt>
                <c:pt idx="30">
                  <c:v>77.45473866542829</c:v>
                </c:pt>
                <c:pt idx="31">
                  <c:v>77.67378205914255</c:v>
                </c:pt>
                <c:pt idx="32">
                  <c:v>77.89282545285681</c:v>
                </c:pt>
                <c:pt idx="33">
                  <c:v>78.11186884657107</c:v>
                </c:pt>
                <c:pt idx="34">
                  <c:v>78.33091224028533</c:v>
                </c:pt>
                <c:pt idx="35">
                  <c:v>78.54995563399958</c:v>
                </c:pt>
                <c:pt idx="36">
                  <c:v>78.76899902771384</c:v>
                </c:pt>
                <c:pt idx="37">
                  <c:v>78.9880424214281</c:v>
                </c:pt>
                <c:pt idx="38">
                  <c:v>79.20708581514236</c:v>
                </c:pt>
                <c:pt idx="39">
                  <c:v>79.42612920885662</c:v>
                </c:pt>
                <c:pt idx="40">
                  <c:v>79.64517260257088</c:v>
                </c:pt>
                <c:pt idx="41">
                  <c:v>79.86421599628513</c:v>
                </c:pt>
                <c:pt idx="42">
                  <c:v>80.0832593899994</c:v>
                </c:pt>
                <c:pt idx="43">
                  <c:v>80.30230278371366</c:v>
                </c:pt>
                <c:pt idx="44">
                  <c:v>80.52134617742792</c:v>
                </c:pt>
                <c:pt idx="45">
                  <c:v>80.74038957114217</c:v>
                </c:pt>
                <c:pt idx="46">
                  <c:v>80.95943296485643</c:v>
                </c:pt>
                <c:pt idx="47">
                  <c:v>81.17847635857069</c:v>
                </c:pt>
                <c:pt idx="48">
                  <c:v>81.39751975228495</c:v>
                </c:pt>
              </c:numCache>
            </c:numRef>
          </c:xVal>
          <c:yVal>
            <c:numRef>
              <c:f>'ANOVA H0 True, False'!$R$7:$R$55</c:f>
              <c:numCache>
                <c:formatCode>#,##0.000</c:formatCode>
                <c:ptCount val="49"/>
                <c:pt idx="0">
                  <c:v>0.00247747857876698</c:v>
                </c:pt>
                <c:pt idx="1">
                  <c:v>0.0035505105262134</c:v>
                </c:pt>
                <c:pt idx="2">
                  <c:v>0.00501256476485962</c:v>
                </c:pt>
                <c:pt idx="3">
                  <c:v>0.00697135960122024</c:v>
                </c:pt>
                <c:pt idx="4">
                  <c:v>0.0095513172331314</c:v>
                </c:pt>
                <c:pt idx="5">
                  <c:v>0.0128913188467484</c:v>
                </c:pt>
                <c:pt idx="6">
                  <c:v>0.0171403516050396</c:v>
                </c:pt>
                <c:pt idx="7">
                  <c:v>0.022450726478923</c:v>
                </c:pt>
                <c:pt idx="8">
                  <c:v>0.0289687240733829</c:v>
                </c:pt>
                <c:pt idx="9">
                  <c:v>0.0368227849353665</c:v>
                </c:pt>
                <c:pt idx="10">
                  <c:v>0.0461096888626176</c:v>
                </c:pt>
                <c:pt idx="11">
                  <c:v>0.0568795363971107</c:v>
                </c:pt>
                <c:pt idx="12">
                  <c:v>0.0691207115431192</c:v>
                </c:pt>
                <c:pt idx="13">
                  <c:v>0.0827463123895365</c:v>
                </c:pt>
                <c:pt idx="14">
                  <c:v>0.0975837251136328</c:v>
                </c:pt>
                <c:pt idx="15">
                  <c:v>0.113369030535439</c:v>
                </c:pt>
                <c:pt idx="16">
                  <c:v>0.129747730178833</c:v>
                </c:pt>
                <c:pt idx="17">
                  <c:v>0.146282845997491</c:v>
                </c:pt>
                <c:pt idx="18">
                  <c:v>0.162470803869886</c:v>
                </c:pt>
                <c:pt idx="19">
                  <c:v>0.177764711922174</c:v>
                </c:pt>
                <c:pt idx="20">
                  <c:v>0.191603780349672</c:v>
                </c:pt>
                <c:pt idx="21">
                  <c:v>0.203446812316055</c:v>
                </c:pt>
                <c:pt idx="22">
                  <c:v>0.212807045184604</c:v>
                </c:pt>
                <c:pt idx="23">
                  <c:v>0.219285244626687</c:v>
                </c:pt>
                <c:pt idx="24">
                  <c:v>0.222597926036065</c:v>
                </c:pt>
                <c:pt idx="25">
                  <c:v>0.222597926036068</c:v>
                </c:pt>
                <c:pt idx="26">
                  <c:v>0.219285244626695</c:v>
                </c:pt>
                <c:pt idx="27">
                  <c:v>0.212807045184615</c:v>
                </c:pt>
                <c:pt idx="28">
                  <c:v>0.20344681231607</c:v>
                </c:pt>
                <c:pt idx="29">
                  <c:v>0.19160378034969</c:v>
                </c:pt>
                <c:pt idx="30">
                  <c:v>0.177764711922195</c:v>
                </c:pt>
                <c:pt idx="31">
                  <c:v>0.162470803869908</c:v>
                </c:pt>
                <c:pt idx="32">
                  <c:v>0.146282845997515</c:v>
                </c:pt>
                <c:pt idx="33">
                  <c:v>0.129747730178857</c:v>
                </c:pt>
                <c:pt idx="34">
                  <c:v>0.113369030535462</c:v>
                </c:pt>
                <c:pt idx="35">
                  <c:v>0.0975837251136547</c:v>
                </c:pt>
                <c:pt idx="36">
                  <c:v>0.0827463123895568</c:v>
                </c:pt>
                <c:pt idx="37">
                  <c:v>0.0691207115431376</c:v>
                </c:pt>
                <c:pt idx="38">
                  <c:v>0.0568795363971271</c:v>
                </c:pt>
                <c:pt idx="39">
                  <c:v>0.0461096888626319</c:v>
                </c:pt>
                <c:pt idx="40">
                  <c:v>0.0368227849353787</c:v>
                </c:pt>
                <c:pt idx="41">
                  <c:v>0.0289687240733931</c:v>
                </c:pt>
                <c:pt idx="42">
                  <c:v>0.0224507264789314</c:v>
                </c:pt>
                <c:pt idx="43">
                  <c:v>0.0171403516050464</c:v>
                </c:pt>
                <c:pt idx="44">
                  <c:v>0.0128913188467538</c:v>
                </c:pt>
                <c:pt idx="45">
                  <c:v>0.0095513172331356</c:v>
                </c:pt>
                <c:pt idx="46">
                  <c:v>0.00697135960122344</c:v>
                </c:pt>
                <c:pt idx="47">
                  <c:v>0.00501256476486203</c:v>
                </c:pt>
                <c:pt idx="48">
                  <c:v>0.00355051052621518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9886728"/>
        <c:axId val="-2039821576"/>
      </c:scatterChart>
      <c:valAx>
        <c:axId val="-2039886728"/>
        <c:scaling>
          <c:orientation val="minMax"/>
          <c:max val="100.0"/>
          <c:min val="50.0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mu = mu1 = mu2 = mu3</a:t>
                </a:r>
                <a:r>
                  <a:rPr lang="en-US" sz="1800" b="0" baseline="0"/>
                  <a:t> = mu4</a:t>
                </a:r>
                <a:endParaRPr lang="en-US" sz="1800" b="0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039821576"/>
        <c:crosses val="autoZero"/>
        <c:crossBetween val="midCat"/>
      </c:valAx>
      <c:valAx>
        <c:axId val="-2039821576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.000" sourceLinked="1"/>
        <c:majorTickMark val="out"/>
        <c:minorTickMark val="none"/>
        <c:tickLblPos val="nextTo"/>
        <c:crossAx val="-2039886728"/>
        <c:crosses val="autoZero"/>
        <c:crossBetween val="midCat"/>
      </c:valAx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9482" y="2582332"/>
    <xdr:ext cx="6331385" cy="4267211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517467" y="2590800"/>
    <xdr:ext cx="6341533" cy="4267210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79482" y="2582332"/>
    <xdr:ext cx="6331385" cy="4267211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517467" y="2590800"/>
    <xdr:ext cx="6341533" cy="426721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zoomScale="120" zoomScaleNormal="125" zoomScalePageLayoutView="125" workbookViewId="0">
      <selection activeCell="H36" sqref="H36"/>
    </sheetView>
  </sheetViews>
  <sheetFormatPr baseColWidth="10" defaultColWidth="7.09765625" defaultRowHeight="16" customHeight="1" x14ac:dyDescent="0"/>
  <cols>
    <col min="1" max="1" width="7.19921875" style="2" customWidth="1"/>
    <col min="2" max="5" width="9.296875" style="2" customWidth="1"/>
    <col min="6" max="6" width="7" style="2" customWidth="1"/>
    <col min="7" max="8" width="7.09765625" style="2"/>
    <col min="9" max="9" width="7.19921875" style="2" customWidth="1"/>
    <col min="10" max="13" width="9.296875" style="2" customWidth="1"/>
    <col min="14" max="14" width="7" style="2" customWidth="1"/>
    <col min="15" max="16384" width="7.09765625" style="2"/>
  </cols>
  <sheetData>
    <row r="1" spans="1:23" s="20" customFormat="1" ht="34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3" s="20" customFormat="1" ht="34" customHeight="1">
      <c r="C2" s="43" t="s">
        <v>35</v>
      </c>
      <c r="D2" s="43"/>
      <c r="K2" s="43" t="s">
        <v>36</v>
      </c>
      <c r="L2" s="43"/>
    </row>
    <row r="3" spans="1:23" s="20" customFormat="1" ht="21" customHeight="1">
      <c r="B3" s="33" t="s">
        <v>16</v>
      </c>
      <c r="C3" s="33" t="s">
        <v>7</v>
      </c>
      <c r="D3" s="33" t="s">
        <v>18</v>
      </c>
      <c r="E3" s="33" t="s">
        <v>19</v>
      </c>
      <c r="F3" s="23"/>
      <c r="G3" s="29" t="s">
        <v>11</v>
      </c>
      <c r="H3" s="30">
        <v>5</v>
      </c>
      <c r="I3" s="23"/>
      <c r="J3" s="33" t="s">
        <v>16</v>
      </c>
      <c r="K3" s="33" t="s">
        <v>17</v>
      </c>
      <c r="L3" s="33" t="s">
        <v>18</v>
      </c>
      <c r="M3" s="33" t="s">
        <v>19</v>
      </c>
    </row>
    <row r="4" spans="1:23" ht="19" customHeight="1">
      <c r="B4" s="34" t="s">
        <v>26</v>
      </c>
      <c r="C4" s="34" t="s">
        <v>27</v>
      </c>
      <c r="D4" s="34" t="s">
        <v>9</v>
      </c>
      <c r="E4" s="34" t="s">
        <v>10</v>
      </c>
      <c r="F4" s="21"/>
      <c r="I4" s="22"/>
      <c r="J4" s="38" t="s">
        <v>23</v>
      </c>
      <c r="K4" s="38" t="s">
        <v>24</v>
      </c>
      <c r="L4" s="38" t="s">
        <v>25</v>
      </c>
      <c r="M4" s="38" t="s">
        <v>22</v>
      </c>
      <c r="N4" s="5"/>
      <c r="O4" s="4"/>
      <c r="U4" s="5" t="s">
        <v>20</v>
      </c>
      <c r="V4" s="1">
        <f>(6*H8)/49</f>
        <v>0.21904339371426512</v>
      </c>
    </row>
    <row r="5" spans="1:23" ht="19" customHeight="1">
      <c r="B5" s="35">
        <v>90</v>
      </c>
      <c r="C5" s="35">
        <v>80</v>
      </c>
      <c r="D5" s="35">
        <v>70</v>
      </c>
      <c r="E5" s="35">
        <v>65</v>
      </c>
      <c r="F5" s="19"/>
      <c r="G5" s="23"/>
      <c r="H5" s="23"/>
      <c r="I5" s="24"/>
      <c r="J5" s="35">
        <f>AVERAGE(B4:E5)</f>
        <v>76.25</v>
      </c>
      <c r="K5" s="35">
        <f>J5</f>
        <v>76.25</v>
      </c>
      <c r="L5" s="35">
        <f>J5</f>
        <v>76.25</v>
      </c>
      <c r="M5" s="35">
        <f>J5</f>
        <v>76.25</v>
      </c>
      <c r="N5" s="5"/>
      <c r="O5" s="1"/>
      <c r="R5" s="6"/>
      <c r="S5" s="42" t="s">
        <v>33</v>
      </c>
      <c r="T5" s="42"/>
      <c r="U5" s="42"/>
      <c r="V5" s="42"/>
      <c r="W5" s="2" t="s">
        <v>34</v>
      </c>
    </row>
    <row r="6" spans="1:23" ht="21" customHeight="1">
      <c r="B6" s="23"/>
      <c r="C6" s="18"/>
      <c r="D6" s="21"/>
      <c r="E6" s="18" t="s">
        <v>8</v>
      </c>
      <c r="F6" s="21"/>
      <c r="G6" s="36" t="s">
        <v>12</v>
      </c>
      <c r="H6" s="37">
        <v>4</v>
      </c>
      <c r="I6" s="19"/>
      <c r="J6" s="25"/>
      <c r="K6" s="23"/>
      <c r="L6" s="23"/>
      <c r="M6" s="23"/>
      <c r="N6" s="5"/>
      <c r="O6" s="3"/>
      <c r="Q6" s="8"/>
      <c r="R6" s="16" t="s">
        <v>21</v>
      </c>
      <c r="S6" s="17" t="s">
        <v>29</v>
      </c>
      <c r="T6" s="17" t="s">
        <v>30</v>
      </c>
      <c r="U6" s="17" t="s">
        <v>31</v>
      </c>
      <c r="V6" s="17" t="s">
        <v>32</v>
      </c>
    </row>
    <row r="7" spans="1:23" ht="20" customHeight="1">
      <c r="B7" s="31" t="s">
        <v>13</v>
      </c>
      <c r="C7" s="31" t="s">
        <v>28</v>
      </c>
      <c r="D7" s="31" t="s">
        <v>1</v>
      </c>
      <c r="E7" s="31" t="s">
        <v>2</v>
      </c>
      <c r="F7" s="23"/>
      <c r="G7" s="36" t="s">
        <v>3</v>
      </c>
      <c r="H7" s="37">
        <f>H6^2</f>
        <v>16</v>
      </c>
      <c r="I7" s="23"/>
      <c r="J7" s="31" t="s">
        <v>4</v>
      </c>
      <c r="K7" s="31" t="s">
        <v>0</v>
      </c>
      <c r="L7" s="31" t="s">
        <v>1</v>
      </c>
      <c r="M7" s="31" t="s">
        <v>2</v>
      </c>
      <c r="N7" s="1"/>
      <c r="O7" s="1"/>
      <c r="Q7" s="8"/>
      <c r="R7" s="13">
        <f t="shared" ref="R7:R38" si="0">NORMDIST(S7,B$5,$H$8,FALSE)</f>
        <v>2.4774785787669775E-3</v>
      </c>
      <c r="S7" s="7">
        <f>B$5-3*$H$8</f>
        <v>84.633436854000507</v>
      </c>
      <c r="T7" s="7">
        <f>C$5-3*$H$8</f>
        <v>74.633436854000507</v>
      </c>
      <c r="U7" s="7">
        <f>D$5-3*$H$8</f>
        <v>64.633436854000507</v>
      </c>
      <c r="V7" s="7">
        <f>E$5-3*$H$8</f>
        <v>59.633436854000507</v>
      </c>
      <c r="W7" s="2">
        <f>AVERAGE(S7:V7)</f>
        <v>70.883436854000507</v>
      </c>
    </row>
    <row r="8" spans="1:23" ht="20" customHeight="1">
      <c r="B8" s="32">
        <f ca="1">NORMINV(RAND(),B$5,$H$8)</f>
        <v>90.917655920004663</v>
      </c>
      <c r="C8" s="32">
        <f ca="1">NORMINV(RAND(),C$5,$H$8)</f>
        <v>77.00602065693127</v>
      </c>
      <c r="D8" s="32">
        <f ca="1">NORMINV(RAND(),D$5,$H$8)</f>
        <v>70.564469180464556</v>
      </c>
      <c r="E8" s="32">
        <f ca="1">NORMINV(RAND(),E$5,$H$8)</f>
        <v>63.630846882316838</v>
      </c>
      <c r="F8" s="23"/>
      <c r="G8" s="36" t="s">
        <v>5</v>
      </c>
      <c r="H8" s="37">
        <f>H6/SQRT(H3)</f>
        <v>1.7888543819998317</v>
      </c>
      <c r="I8" s="26"/>
      <c r="J8" s="32">
        <f ca="1">NORMINV(RAND(),J$5,$H$8)</f>
        <v>77.190478540515144</v>
      </c>
      <c r="K8" s="32">
        <f t="shared" ref="K8:M8" ca="1" si="1">NORMINV(RAND(),K$5,$H$8)</f>
        <v>73.762228654814393</v>
      </c>
      <c r="L8" s="32">
        <f t="shared" ca="1" si="1"/>
        <v>77.862531875522549</v>
      </c>
      <c r="M8" s="32">
        <f t="shared" ca="1" si="1"/>
        <v>76.32047820020459</v>
      </c>
      <c r="N8" s="1"/>
      <c r="O8" s="4"/>
      <c r="Q8" s="8"/>
      <c r="R8" s="13">
        <f t="shared" si="0"/>
        <v>3.5505105262134038E-3</v>
      </c>
      <c r="S8" s="7">
        <f t="shared" ref="S8:S55" si="2">S7+$V$4</f>
        <v>84.852480247714766</v>
      </c>
      <c r="T8" s="7">
        <f t="shared" ref="T8:V23" si="3">T7+$V$4</f>
        <v>74.852480247714766</v>
      </c>
      <c r="U8" s="7">
        <f t="shared" si="3"/>
        <v>64.852480247714766</v>
      </c>
      <c r="V8" s="7">
        <f t="shared" si="3"/>
        <v>59.852480247714773</v>
      </c>
      <c r="W8" s="2">
        <f t="shared" ref="W8:W55" si="4">AVERAGE(S8:V8)</f>
        <v>71.102480247714766</v>
      </c>
    </row>
    <row r="9" spans="1:23" ht="16" customHeight="1">
      <c r="C9" s="5"/>
      <c r="D9" s="9"/>
      <c r="E9" s="5"/>
      <c r="F9" s="9"/>
      <c r="G9" s="5"/>
      <c r="H9" s="9"/>
      <c r="I9" s="5"/>
      <c r="J9" s="9"/>
      <c r="K9" s="3"/>
      <c r="L9" s="3"/>
      <c r="N9" s="1"/>
      <c r="O9" s="11"/>
      <c r="Q9" s="8"/>
      <c r="R9" s="13">
        <f t="shared" si="0"/>
        <v>5.0125647648596163E-3</v>
      </c>
      <c r="S9" s="7">
        <f t="shared" si="2"/>
        <v>85.071523641429025</v>
      </c>
      <c r="T9" s="7">
        <f t="shared" si="3"/>
        <v>75.071523641429025</v>
      </c>
      <c r="U9" s="7">
        <f t="shared" si="3"/>
        <v>65.071523641429025</v>
      </c>
      <c r="V9" s="7">
        <f t="shared" si="3"/>
        <v>60.071523641429039</v>
      </c>
      <c r="W9" s="2">
        <f t="shared" si="4"/>
        <v>71.321523641429025</v>
      </c>
    </row>
    <row r="10" spans="1:23" ht="16" customHeight="1">
      <c r="D10" s="9"/>
      <c r="E10" s="5"/>
      <c r="F10" s="9"/>
      <c r="G10" s="5"/>
      <c r="H10" s="9"/>
      <c r="I10" s="5"/>
      <c r="L10" s="3"/>
      <c r="N10" s="5"/>
      <c r="O10" s="4"/>
      <c r="R10" s="13">
        <f t="shared" si="0"/>
        <v>6.9713596012202393E-3</v>
      </c>
      <c r="S10" s="7">
        <f t="shared" si="2"/>
        <v>85.290567035143283</v>
      </c>
      <c r="T10" s="7">
        <f t="shared" si="3"/>
        <v>75.290567035143283</v>
      </c>
      <c r="U10" s="7">
        <f t="shared" si="3"/>
        <v>65.290567035143283</v>
      </c>
      <c r="V10" s="7">
        <f t="shared" si="3"/>
        <v>60.290567035143305</v>
      </c>
      <c r="W10" s="2">
        <f t="shared" si="4"/>
        <v>71.540567035143283</v>
      </c>
    </row>
    <row r="11" spans="1:23" ht="16" customHeight="1">
      <c r="D11" s="9"/>
      <c r="E11" s="5"/>
      <c r="F11" s="9"/>
      <c r="G11" s="5"/>
      <c r="H11" s="9"/>
      <c r="I11" s="5"/>
      <c r="L11" s="3"/>
      <c r="N11" s="5"/>
      <c r="O11" s="4"/>
      <c r="R11" s="13">
        <f t="shared" si="0"/>
        <v>9.5513172331314067E-3</v>
      </c>
      <c r="S11" s="7">
        <f t="shared" si="2"/>
        <v>85.509610428857542</v>
      </c>
      <c r="T11" s="7">
        <f t="shared" si="3"/>
        <v>75.509610428857542</v>
      </c>
      <c r="U11" s="7">
        <f t="shared" si="3"/>
        <v>65.509610428857542</v>
      </c>
      <c r="V11" s="7">
        <f t="shared" si="3"/>
        <v>60.50961042885757</v>
      </c>
      <c r="W11" s="2">
        <f t="shared" si="4"/>
        <v>71.759610428857542</v>
      </c>
    </row>
    <row r="12" spans="1:23" ht="16" customHeight="1">
      <c r="D12" s="9"/>
      <c r="E12" s="5"/>
      <c r="F12" s="9"/>
      <c r="G12" s="5"/>
      <c r="H12" s="9"/>
      <c r="I12" s="5"/>
      <c r="L12" s="3"/>
      <c r="R12" s="13">
        <f t="shared" si="0"/>
        <v>1.2891318846748427E-2</v>
      </c>
      <c r="S12" s="7">
        <f t="shared" si="2"/>
        <v>85.7286538225718</v>
      </c>
      <c r="T12" s="7">
        <f t="shared" si="3"/>
        <v>75.7286538225718</v>
      </c>
      <c r="U12" s="7">
        <f t="shared" si="3"/>
        <v>65.7286538225718</v>
      </c>
      <c r="V12" s="7">
        <f t="shared" si="3"/>
        <v>60.728653822571836</v>
      </c>
      <c r="W12" s="2">
        <f t="shared" si="4"/>
        <v>71.978653822571815</v>
      </c>
    </row>
    <row r="13" spans="1:23" ht="16" customHeight="1">
      <c r="C13" s="5"/>
      <c r="D13" s="9"/>
      <c r="E13" s="5"/>
      <c r="F13" s="9"/>
      <c r="G13" s="5"/>
      <c r="H13" s="9"/>
      <c r="I13" s="5"/>
      <c r="J13" s="9"/>
      <c r="K13" s="3"/>
      <c r="L13" s="3"/>
      <c r="R13" s="13">
        <f t="shared" si="0"/>
        <v>1.7140351605039642E-2</v>
      </c>
      <c r="S13" s="7">
        <f t="shared" si="2"/>
        <v>85.947697216286059</v>
      </c>
      <c r="T13" s="7">
        <f t="shared" si="3"/>
        <v>75.947697216286059</v>
      </c>
      <c r="U13" s="7">
        <f t="shared" si="3"/>
        <v>65.947697216286059</v>
      </c>
      <c r="V13" s="7">
        <f t="shared" si="3"/>
        <v>60.947697216286102</v>
      </c>
      <c r="W13" s="2">
        <f t="shared" si="4"/>
        <v>72.197697216286073</v>
      </c>
    </row>
    <row r="14" spans="1:23" ht="16" customHeight="1">
      <c r="C14" s="5"/>
      <c r="D14" s="9"/>
      <c r="E14" s="5"/>
      <c r="F14" s="9"/>
      <c r="G14" s="5"/>
      <c r="H14" s="9"/>
      <c r="I14" s="5"/>
      <c r="J14" s="9"/>
      <c r="K14" s="5"/>
      <c r="L14" s="3"/>
      <c r="R14" s="13">
        <f t="shared" si="0"/>
        <v>2.2450726478922996E-2</v>
      </c>
      <c r="S14" s="7">
        <f t="shared" si="2"/>
        <v>86.166740610000318</v>
      </c>
      <c r="T14" s="7">
        <f t="shared" si="3"/>
        <v>76.166740610000318</v>
      </c>
      <c r="U14" s="7">
        <f t="shared" si="3"/>
        <v>66.166740610000318</v>
      </c>
      <c r="V14" s="7">
        <f t="shared" si="3"/>
        <v>61.166740610000367</v>
      </c>
      <c r="W14" s="2">
        <f t="shared" si="4"/>
        <v>72.416740610000332</v>
      </c>
    </row>
    <row r="15" spans="1:23" ht="16" customHeight="1">
      <c r="C15" s="5"/>
      <c r="D15" s="10"/>
      <c r="E15" s="5"/>
      <c r="F15" s="10"/>
      <c r="G15" s="5"/>
      <c r="H15" s="10"/>
      <c r="I15" s="5"/>
      <c r="J15" s="10"/>
      <c r="K15" s="5"/>
      <c r="L15" s="11"/>
      <c r="R15" s="13">
        <f t="shared" si="0"/>
        <v>2.8968724073382888E-2</v>
      </c>
      <c r="S15" s="7">
        <f t="shared" si="2"/>
        <v>86.385784003714576</v>
      </c>
      <c r="T15" s="7">
        <f t="shared" si="3"/>
        <v>76.385784003714576</v>
      </c>
      <c r="U15" s="7">
        <f t="shared" si="3"/>
        <v>66.385784003714576</v>
      </c>
      <c r="V15" s="7">
        <f t="shared" si="3"/>
        <v>61.385784003714633</v>
      </c>
      <c r="W15" s="2">
        <f t="shared" si="4"/>
        <v>72.635784003714591</v>
      </c>
    </row>
    <row r="16" spans="1:23" ht="16" customHeight="1">
      <c r="C16" s="5"/>
      <c r="R16" s="13">
        <f t="shared" si="0"/>
        <v>3.6822784935366525E-2</v>
      </c>
      <c r="S16" s="7">
        <f t="shared" si="2"/>
        <v>86.604827397428835</v>
      </c>
      <c r="T16" s="7">
        <f t="shared" si="3"/>
        <v>76.604827397428835</v>
      </c>
      <c r="U16" s="7">
        <f t="shared" si="3"/>
        <v>66.604827397428835</v>
      </c>
      <c r="V16" s="7">
        <f t="shared" si="3"/>
        <v>61.604827397428899</v>
      </c>
      <c r="W16" s="2">
        <f t="shared" si="4"/>
        <v>72.854827397428849</v>
      </c>
    </row>
    <row r="17" spans="3:23" ht="16" customHeight="1">
      <c r="C17" s="5"/>
      <c r="D17" s="9"/>
      <c r="F17" s="9"/>
      <c r="H17" s="9"/>
      <c r="J17" s="9"/>
      <c r="K17" s="5"/>
      <c r="L17" s="3"/>
      <c r="R17" s="13">
        <f t="shared" si="0"/>
        <v>4.6109688862617591E-2</v>
      </c>
      <c r="S17" s="7">
        <f t="shared" si="2"/>
        <v>86.823870791143094</v>
      </c>
      <c r="T17" s="7">
        <f t="shared" si="3"/>
        <v>76.823870791143094</v>
      </c>
      <c r="U17" s="7">
        <f t="shared" si="3"/>
        <v>66.823870791143094</v>
      </c>
      <c r="V17" s="7">
        <f t="shared" si="3"/>
        <v>61.823870791143165</v>
      </c>
      <c r="W17" s="2">
        <f t="shared" si="4"/>
        <v>73.073870791143108</v>
      </c>
    </row>
    <row r="18" spans="3:23" ht="16" customHeight="1">
      <c r="C18" s="12"/>
      <c r="D18" s="10"/>
      <c r="E18" s="10"/>
      <c r="F18" s="10"/>
      <c r="G18" s="10"/>
      <c r="H18" s="10"/>
      <c r="I18" s="10"/>
      <c r="J18" s="10"/>
      <c r="K18" s="12"/>
      <c r="L18" s="1"/>
      <c r="R18" s="13">
        <f t="shared" si="0"/>
        <v>5.6879536397110686E-2</v>
      </c>
      <c r="S18" s="7">
        <f t="shared" si="2"/>
        <v>87.042914184857352</v>
      </c>
      <c r="T18" s="7">
        <f t="shared" si="3"/>
        <v>77.042914184857352</v>
      </c>
      <c r="U18" s="7">
        <f t="shared" si="3"/>
        <v>67.042914184857352</v>
      </c>
      <c r="V18" s="7">
        <f t="shared" si="3"/>
        <v>62.04291418485743</v>
      </c>
      <c r="W18" s="2">
        <f t="shared" si="4"/>
        <v>73.292914184857366</v>
      </c>
    </row>
    <row r="19" spans="3:23" ht="16" customHeight="1">
      <c r="C19" s="5"/>
      <c r="D19" s="9"/>
      <c r="F19" s="9"/>
      <c r="H19" s="9"/>
      <c r="J19" s="9"/>
      <c r="K19" s="5"/>
      <c r="L19" s="3"/>
      <c r="R19" s="13">
        <f t="shared" si="0"/>
        <v>6.912071154311919E-2</v>
      </c>
      <c r="S19" s="7">
        <f t="shared" si="2"/>
        <v>87.261957578571611</v>
      </c>
      <c r="T19" s="7">
        <f t="shared" si="3"/>
        <v>77.261957578571611</v>
      </c>
      <c r="U19" s="7">
        <f t="shared" si="3"/>
        <v>67.261957578571611</v>
      </c>
      <c r="V19" s="7">
        <f t="shared" si="3"/>
        <v>62.261957578571696</v>
      </c>
      <c r="W19" s="2">
        <f t="shared" si="4"/>
        <v>73.511957578571639</v>
      </c>
    </row>
    <row r="20" spans="3:23" ht="16" customHeight="1">
      <c r="C20" s="5"/>
      <c r="D20" s="13"/>
      <c r="E20" s="13"/>
      <c r="F20" s="13"/>
      <c r="G20" s="13"/>
      <c r="H20" s="13"/>
      <c r="I20" s="13"/>
      <c r="J20" s="13"/>
      <c r="K20" s="5"/>
      <c r="L20" s="1"/>
      <c r="R20" s="13">
        <f t="shared" si="0"/>
        <v>8.2746312389536489E-2</v>
      </c>
      <c r="S20" s="7">
        <f t="shared" si="2"/>
        <v>87.481000972285869</v>
      </c>
      <c r="T20" s="7">
        <f t="shared" si="3"/>
        <v>77.481000972285869</v>
      </c>
      <c r="U20" s="7">
        <f t="shared" si="3"/>
        <v>67.481000972285869</v>
      </c>
      <c r="V20" s="7">
        <f t="shared" si="3"/>
        <v>62.481000972285962</v>
      </c>
      <c r="W20" s="2">
        <f t="shared" si="4"/>
        <v>73.731000972285898</v>
      </c>
    </row>
    <row r="21" spans="3:23" ht="16" customHeight="1">
      <c r="C21" s="5"/>
      <c r="D21" s="13"/>
      <c r="E21" s="13"/>
      <c r="F21" s="13"/>
      <c r="G21" s="13"/>
      <c r="H21" s="13"/>
      <c r="I21" s="13"/>
      <c r="J21" s="13"/>
      <c r="R21" s="13">
        <f t="shared" si="0"/>
        <v>9.7583725113632822E-2</v>
      </c>
      <c r="S21" s="7">
        <f t="shared" si="2"/>
        <v>87.700044366000128</v>
      </c>
      <c r="T21" s="7">
        <f t="shared" si="3"/>
        <v>77.700044366000128</v>
      </c>
      <c r="U21" s="7">
        <f t="shared" si="3"/>
        <v>67.700044366000128</v>
      </c>
      <c r="V21" s="7">
        <f t="shared" si="3"/>
        <v>62.700044366000228</v>
      </c>
      <c r="W21" s="2">
        <f t="shared" si="4"/>
        <v>73.950044366000157</v>
      </c>
    </row>
    <row r="22" spans="3:23" ht="16" customHeight="1">
      <c r="C22" s="5"/>
      <c r="D22" s="13"/>
      <c r="E22" s="13"/>
      <c r="F22" s="13"/>
      <c r="G22" s="13"/>
      <c r="H22" s="13"/>
      <c r="I22" s="13"/>
      <c r="J22" s="13"/>
      <c r="R22" s="13">
        <f t="shared" si="0"/>
        <v>0.11336903053543906</v>
      </c>
      <c r="S22" s="7">
        <f t="shared" si="2"/>
        <v>87.919087759714387</v>
      </c>
      <c r="T22" s="7">
        <f t="shared" si="3"/>
        <v>77.919087759714387</v>
      </c>
      <c r="U22" s="7">
        <f t="shared" si="3"/>
        <v>67.919087759714387</v>
      </c>
      <c r="V22" s="7">
        <f t="shared" si="3"/>
        <v>62.919087759714493</v>
      </c>
      <c r="W22" s="2">
        <f t="shared" si="4"/>
        <v>74.169087759714415</v>
      </c>
    </row>
    <row r="23" spans="3:23" ht="16" customHeight="1">
      <c r="C23" s="5"/>
      <c r="D23" s="13"/>
      <c r="E23" s="13"/>
      <c r="F23" s="13"/>
      <c r="G23" s="13"/>
      <c r="H23" s="13"/>
      <c r="I23" s="13"/>
      <c r="J23" s="13"/>
      <c r="R23" s="13">
        <f t="shared" si="0"/>
        <v>0.1297477301788332</v>
      </c>
      <c r="S23" s="7">
        <f t="shared" si="2"/>
        <v>88.138131153428645</v>
      </c>
      <c r="T23" s="7">
        <f t="shared" si="3"/>
        <v>78.138131153428645</v>
      </c>
      <c r="U23" s="7">
        <f t="shared" si="3"/>
        <v>68.138131153428645</v>
      </c>
      <c r="V23" s="7">
        <f t="shared" si="3"/>
        <v>63.138131153428759</v>
      </c>
      <c r="W23" s="2">
        <f t="shared" si="4"/>
        <v>74.388131153428674</v>
      </c>
    </row>
    <row r="24" spans="3:23" ht="16" customHeight="1">
      <c r="C24" s="5"/>
      <c r="D24" s="13"/>
      <c r="E24" s="13"/>
      <c r="F24" s="13"/>
      <c r="G24" s="13"/>
      <c r="H24" s="13"/>
      <c r="I24" s="13"/>
      <c r="J24" s="13"/>
      <c r="R24" s="13">
        <f t="shared" si="0"/>
        <v>0.14628284599749114</v>
      </c>
      <c r="S24" s="7">
        <f t="shared" si="2"/>
        <v>88.357174547142904</v>
      </c>
      <c r="T24" s="7">
        <f t="shared" ref="T24:V39" si="5">T23+$V$4</f>
        <v>78.357174547142904</v>
      </c>
      <c r="U24" s="7">
        <f t="shared" si="5"/>
        <v>68.357174547142904</v>
      </c>
      <c r="V24" s="7">
        <f t="shared" si="5"/>
        <v>63.357174547143025</v>
      </c>
      <c r="W24" s="2">
        <f t="shared" si="4"/>
        <v>74.607174547142932</v>
      </c>
    </row>
    <row r="25" spans="3:23" ht="16" customHeight="1">
      <c r="C25" s="1"/>
      <c r="L25" s="14"/>
      <c r="R25" s="13">
        <f t="shared" si="0"/>
        <v>0.16247080386988585</v>
      </c>
      <c r="S25" s="7">
        <f t="shared" si="2"/>
        <v>88.576217940857163</v>
      </c>
      <c r="T25" s="7">
        <f t="shared" si="5"/>
        <v>78.576217940857163</v>
      </c>
      <c r="U25" s="7">
        <f t="shared" si="5"/>
        <v>68.576217940857163</v>
      </c>
      <c r="V25" s="7">
        <f t="shared" si="5"/>
        <v>63.576217940857291</v>
      </c>
      <c r="W25" s="2">
        <f t="shared" si="4"/>
        <v>74.826217940857191</v>
      </c>
    </row>
    <row r="26" spans="3:23" ht="16" customHeight="1">
      <c r="C26" s="5"/>
      <c r="D26" s="13"/>
      <c r="E26" s="13"/>
      <c r="F26" s="13"/>
      <c r="G26" s="13"/>
      <c r="H26" s="13"/>
      <c r="I26" s="13"/>
      <c r="J26" s="13"/>
      <c r="R26" s="13">
        <f t="shared" si="0"/>
        <v>0.17776471192217444</v>
      </c>
      <c r="S26" s="7">
        <f t="shared" si="2"/>
        <v>88.795261334571421</v>
      </c>
      <c r="T26" s="7">
        <f t="shared" si="5"/>
        <v>78.795261334571421</v>
      </c>
      <c r="U26" s="7">
        <f t="shared" si="5"/>
        <v>68.795261334571421</v>
      </c>
      <c r="V26" s="7">
        <f t="shared" si="5"/>
        <v>63.795261334571556</v>
      </c>
      <c r="W26" s="2">
        <f t="shared" si="4"/>
        <v>75.04526133457145</v>
      </c>
    </row>
    <row r="27" spans="3:23" ht="16" customHeight="1">
      <c r="C27" s="5"/>
      <c r="D27" s="13"/>
      <c r="F27" s="13"/>
      <c r="H27" s="13"/>
      <c r="J27" s="13"/>
      <c r="R27" s="13">
        <f t="shared" si="0"/>
        <v>0.19160378034967165</v>
      </c>
      <c r="S27" s="7">
        <f t="shared" si="2"/>
        <v>89.01430472828568</v>
      </c>
      <c r="T27" s="7">
        <f t="shared" si="5"/>
        <v>79.01430472828568</v>
      </c>
      <c r="U27" s="7">
        <f t="shared" si="5"/>
        <v>69.01430472828568</v>
      </c>
      <c r="V27" s="7">
        <f t="shared" si="5"/>
        <v>64.014304728285822</v>
      </c>
      <c r="W27" s="2">
        <f t="shared" si="4"/>
        <v>75.264304728285708</v>
      </c>
    </row>
    <row r="28" spans="3:23" ht="16" customHeight="1">
      <c r="C28" s="5"/>
      <c r="D28" s="7"/>
      <c r="E28" s="7"/>
      <c r="F28" s="7"/>
      <c r="G28" s="7"/>
      <c r="H28" s="7"/>
      <c r="I28" s="7"/>
      <c r="J28" s="7"/>
      <c r="R28" s="13">
        <f t="shared" si="0"/>
        <v>0.2034468123160548</v>
      </c>
      <c r="S28" s="7">
        <f t="shared" si="2"/>
        <v>89.233348121999938</v>
      </c>
      <c r="T28" s="7">
        <f t="shared" si="5"/>
        <v>79.233348121999938</v>
      </c>
      <c r="U28" s="7">
        <f t="shared" si="5"/>
        <v>69.233348121999938</v>
      </c>
      <c r="V28" s="7">
        <f t="shared" si="5"/>
        <v>64.233348122000081</v>
      </c>
      <c r="W28" s="2">
        <f t="shared" si="4"/>
        <v>75.483348121999967</v>
      </c>
    </row>
    <row r="29" spans="3:23" ht="16" customHeight="1">
      <c r="C29" s="5"/>
      <c r="D29" s="13"/>
      <c r="F29" s="13"/>
      <c r="H29" s="13"/>
      <c r="J29" s="13"/>
      <c r="R29" s="13">
        <f t="shared" si="0"/>
        <v>0.21280704518460372</v>
      </c>
      <c r="S29" s="7">
        <f t="shared" si="2"/>
        <v>89.452391515714197</v>
      </c>
      <c r="T29" s="7">
        <f t="shared" si="5"/>
        <v>79.452391515714197</v>
      </c>
      <c r="U29" s="7">
        <f t="shared" si="5"/>
        <v>69.452391515714197</v>
      </c>
      <c r="V29" s="7">
        <f t="shared" si="5"/>
        <v>64.452391515714339</v>
      </c>
      <c r="W29" s="2">
        <f t="shared" si="4"/>
        <v>75.702391515714226</v>
      </c>
    </row>
    <row r="30" spans="3:23" ht="16" customHeight="1">
      <c r="C30" s="5"/>
      <c r="D30" s="13"/>
      <c r="F30" s="13"/>
      <c r="H30" s="13"/>
      <c r="J30" s="13"/>
      <c r="R30" s="13">
        <f t="shared" si="0"/>
        <v>0.21928524462668744</v>
      </c>
      <c r="S30" s="7">
        <f t="shared" si="2"/>
        <v>89.671434909428456</v>
      </c>
      <c r="T30" s="7">
        <f t="shared" si="5"/>
        <v>79.671434909428456</v>
      </c>
      <c r="U30" s="7">
        <f t="shared" si="5"/>
        <v>69.671434909428456</v>
      </c>
      <c r="V30" s="7">
        <f t="shared" si="5"/>
        <v>64.671434909428598</v>
      </c>
      <c r="W30" s="2">
        <f t="shared" si="4"/>
        <v>75.921434909428484</v>
      </c>
    </row>
    <row r="31" spans="3:23" ht="21" customHeight="1">
      <c r="C31" s="18" t="s">
        <v>15</v>
      </c>
      <c r="D31" s="19">
        <f ca="1">VAR(B8:E8)*$H$3</f>
        <v>675.34155446045884</v>
      </c>
      <c r="I31" s="13"/>
      <c r="K31" s="18" t="s">
        <v>15</v>
      </c>
      <c r="L31" s="19">
        <f ca="1">VAR(J8:M8)*$H$3</f>
        <v>16.123545971601132</v>
      </c>
      <c r="R31" s="13">
        <f t="shared" si="0"/>
        <v>0.22259792603606546</v>
      </c>
      <c r="S31" s="7">
        <f t="shared" si="2"/>
        <v>89.890478303142714</v>
      </c>
      <c r="T31" s="7">
        <f t="shared" si="5"/>
        <v>79.890478303142714</v>
      </c>
      <c r="U31" s="7">
        <f t="shared" si="5"/>
        <v>69.890478303142714</v>
      </c>
      <c r="V31" s="7">
        <f t="shared" si="5"/>
        <v>64.890478303142856</v>
      </c>
      <c r="W31" s="2">
        <f t="shared" si="4"/>
        <v>76.140478303142743</v>
      </c>
    </row>
    <row r="32" spans="3:23" ht="25" customHeight="1" thickBot="1">
      <c r="C32" s="18" t="s">
        <v>14</v>
      </c>
      <c r="D32" s="19">
        <f>$H$6^2</f>
        <v>16</v>
      </c>
      <c r="E32" s="13"/>
      <c r="F32" s="13"/>
      <c r="G32" s="13"/>
      <c r="H32" s="13"/>
      <c r="I32" s="13"/>
      <c r="K32" s="18" t="s">
        <v>14</v>
      </c>
      <c r="L32" s="19">
        <f>$H$6^2</f>
        <v>16</v>
      </c>
      <c r="R32" s="13">
        <f t="shared" si="0"/>
        <v>0.22259792603606784</v>
      </c>
      <c r="S32" s="7">
        <f t="shared" si="2"/>
        <v>90.109521696856973</v>
      </c>
      <c r="T32" s="7">
        <f t="shared" si="5"/>
        <v>80.109521696856973</v>
      </c>
      <c r="U32" s="7">
        <f t="shared" si="5"/>
        <v>70.109521696856973</v>
      </c>
      <c r="V32" s="7">
        <f t="shared" si="5"/>
        <v>65.109521696857115</v>
      </c>
      <c r="W32" s="2">
        <f t="shared" si="4"/>
        <v>76.359521696857001</v>
      </c>
    </row>
    <row r="33" spans="3:23" ht="22" customHeight="1" thickBot="1">
      <c r="C33" s="27" t="s">
        <v>6</v>
      </c>
      <c r="D33" s="28">
        <f ca="1">D31/D32</f>
        <v>42.208847153778677</v>
      </c>
      <c r="E33" s="13"/>
      <c r="F33" s="13"/>
      <c r="G33" s="13"/>
      <c r="H33" s="13"/>
      <c r="I33" s="13"/>
      <c r="K33" s="27" t="s">
        <v>6</v>
      </c>
      <c r="L33" s="28">
        <f ca="1">L31/L32</f>
        <v>1.0077216232250708</v>
      </c>
      <c r="N33" s="1"/>
      <c r="R33" s="13">
        <f t="shared" si="0"/>
        <v>0.21928524462669452</v>
      </c>
      <c r="S33" s="7">
        <f>S32+$V$4</f>
        <v>90.328565090571232</v>
      </c>
      <c r="T33" s="7">
        <f>T32+$V$4</f>
        <v>80.328565090571232</v>
      </c>
      <c r="U33" s="7">
        <f>U32+$V$4</f>
        <v>70.328565090571232</v>
      </c>
      <c r="V33" s="7">
        <f>V32+$V$4</f>
        <v>65.328565090571374</v>
      </c>
      <c r="W33" s="2">
        <f t="shared" si="4"/>
        <v>76.57856509057126</v>
      </c>
    </row>
    <row r="34" spans="3:23" ht="26" customHeight="1">
      <c r="E34" s="13"/>
      <c r="F34" s="13"/>
      <c r="G34" s="13"/>
      <c r="H34" s="13"/>
      <c r="N34" s="1"/>
      <c r="R34" s="13">
        <f t="shared" si="0"/>
        <v>0.2128070451846151</v>
      </c>
      <c r="S34" s="7">
        <f t="shared" si="2"/>
        <v>90.54760848428549</v>
      </c>
      <c r="T34" s="7">
        <f t="shared" si="5"/>
        <v>80.54760848428549</v>
      </c>
      <c r="U34" s="7">
        <f t="shared" si="5"/>
        <v>70.54760848428549</v>
      </c>
      <c r="V34" s="7">
        <f t="shared" si="5"/>
        <v>65.547608484285632</v>
      </c>
      <c r="W34" s="2">
        <f t="shared" si="4"/>
        <v>76.797608484285519</v>
      </c>
    </row>
    <row r="35" spans="3:23" ht="30" customHeight="1">
      <c r="E35" s="7"/>
      <c r="F35" s="7"/>
      <c r="G35" s="7"/>
      <c r="H35" s="7"/>
      <c r="I35" s="7"/>
      <c r="N35" s="5"/>
      <c r="O35" s="15"/>
      <c r="P35" s="5"/>
      <c r="Q35" s="5"/>
      <c r="R35" s="13">
        <f t="shared" si="0"/>
        <v>0.20344681231607004</v>
      </c>
      <c r="S35" s="7">
        <f t="shared" si="2"/>
        <v>90.766651877999749</v>
      </c>
      <c r="T35" s="7">
        <f t="shared" si="5"/>
        <v>80.766651877999749</v>
      </c>
      <c r="U35" s="7">
        <f t="shared" si="5"/>
        <v>70.766651877999749</v>
      </c>
      <c r="V35" s="7">
        <f t="shared" si="5"/>
        <v>65.766651877999891</v>
      </c>
      <c r="W35" s="2">
        <f t="shared" si="4"/>
        <v>77.016651877999777</v>
      </c>
    </row>
    <row r="36" spans="3:23" ht="17" customHeight="1">
      <c r="C36" s="5"/>
      <c r="D36" s="10"/>
      <c r="E36" s="10"/>
      <c r="F36" s="10"/>
      <c r="G36" s="10"/>
      <c r="H36" s="10"/>
      <c r="I36" s="10"/>
      <c r="J36" s="10"/>
      <c r="N36" s="5"/>
      <c r="O36" s="15"/>
      <c r="P36" s="5"/>
      <c r="Q36" s="5"/>
      <c r="R36" s="13">
        <f t="shared" si="0"/>
        <v>0.19160378034969011</v>
      </c>
      <c r="S36" s="7">
        <f>S35+$V$4</f>
        <v>90.985695271714008</v>
      </c>
      <c r="T36" s="7">
        <f>T35+$V$4</f>
        <v>80.985695271714008</v>
      </c>
      <c r="U36" s="7">
        <f>U35+$V$4</f>
        <v>70.985695271714008</v>
      </c>
      <c r="V36" s="7">
        <f>V35+$V$4</f>
        <v>65.98569527171415</v>
      </c>
      <c r="W36" s="2">
        <f t="shared" si="4"/>
        <v>77.235695271714036</v>
      </c>
    </row>
    <row r="37" spans="3:23" ht="17" customHeight="1">
      <c r="C37" s="5"/>
      <c r="D37" s="10"/>
      <c r="E37" s="10"/>
      <c r="F37" s="10"/>
      <c r="G37" s="10"/>
      <c r="H37" s="10"/>
      <c r="I37" s="10"/>
      <c r="J37" s="10"/>
      <c r="N37" s="1"/>
      <c r="O37" s="3"/>
      <c r="P37" s="1"/>
      <c r="Q37" s="1"/>
      <c r="R37" s="13">
        <f t="shared" si="0"/>
        <v>0.17776471192219537</v>
      </c>
      <c r="S37" s="7">
        <f t="shared" si="2"/>
        <v>91.204738665428266</v>
      </c>
      <c r="T37" s="7">
        <f t="shared" si="5"/>
        <v>81.204738665428266</v>
      </c>
      <c r="U37" s="7">
        <f t="shared" si="5"/>
        <v>71.204738665428266</v>
      </c>
      <c r="V37" s="7">
        <f t="shared" si="5"/>
        <v>66.204738665428408</v>
      </c>
      <c r="W37" s="2">
        <f t="shared" si="4"/>
        <v>77.454738665428295</v>
      </c>
    </row>
    <row r="38" spans="3:23" ht="16" customHeight="1">
      <c r="R38" s="13">
        <f t="shared" si="0"/>
        <v>0.16247080386990845</v>
      </c>
      <c r="S38" s="7">
        <f t="shared" si="2"/>
        <v>91.423782059142525</v>
      </c>
      <c r="T38" s="7">
        <f t="shared" si="5"/>
        <v>81.423782059142525</v>
      </c>
      <c r="U38" s="7">
        <f t="shared" si="5"/>
        <v>71.423782059142525</v>
      </c>
      <c r="V38" s="7">
        <f t="shared" si="5"/>
        <v>66.423782059142667</v>
      </c>
      <c r="W38" s="2">
        <f t="shared" si="4"/>
        <v>77.673782059142553</v>
      </c>
    </row>
    <row r="39" spans="3:23" ht="16" customHeight="1">
      <c r="R39" s="13">
        <f t="shared" ref="R39:R55" si="6">NORMDIST(S39,B$5,$H$8,FALSE)</f>
        <v>0.14628284599751462</v>
      </c>
      <c r="S39" s="7">
        <f t="shared" si="2"/>
        <v>91.642825452856783</v>
      </c>
      <c r="T39" s="7">
        <f t="shared" si="5"/>
        <v>81.642825452856783</v>
      </c>
      <c r="U39" s="7">
        <f t="shared" si="5"/>
        <v>71.642825452856783</v>
      </c>
      <c r="V39" s="7">
        <f t="shared" si="5"/>
        <v>66.642825452856925</v>
      </c>
      <c r="W39" s="2">
        <f t="shared" si="4"/>
        <v>77.892825452856812</v>
      </c>
    </row>
    <row r="40" spans="3:23" ht="16" customHeight="1">
      <c r="R40" s="13">
        <f t="shared" si="6"/>
        <v>0.1297477301788568</v>
      </c>
      <c r="S40" s="7">
        <f t="shared" si="2"/>
        <v>91.861868846571042</v>
      </c>
      <c r="T40" s="7">
        <f t="shared" ref="T40:V55" si="7">T39+$V$4</f>
        <v>81.861868846571042</v>
      </c>
      <c r="U40" s="7">
        <f t="shared" si="7"/>
        <v>71.861868846571042</v>
      </c>
      <c r="V40" s="7">
        <f t="shared" si="7"/>
        <v>66.861868846571184</v>
      </c>
      <c r="W40" s="2">
        <f t="shared" si="4"/>
        <v>78.11186884657107</v>
      </c>
    </row>
    <row r="41" spans="3:23" ht="16" customHeight="1">
      <c r="R41" s="13">
        <f t="shared" si="6"/>
        <v>0.1133690305354621</v>
      </c>
      <c r="S41" s="7">
        <f t="shared" si="2"/>
        <v>92.080912240285301</v>
      </c>
      <c r="T41" s="7">
        <f t="shared" si="7"/>
        <v>82.080912240285301</v>
      </c>
      <c r="U41" s="7">
        <f t="shared" si="7"/>
        <v>72.080912240285301</v>
      </c>
      <c r="V41" s="7">
        <f t="shared" si="7"/>
        <v>67.080912240285443</v>
      </c>
      <c r="W41" s="2">
        <f t="shared" si="4"/>
        <v>78.330912240285329</v>
      </c>
    </row>
    <row r="42" spans="3:23" ht="16" customHeight="1">
      <c r="R42" s="13">
        <f t="shared" si="6"/>
        <v>9.7583725113654735E-2</v>
      </c>
      <c r="S42" s="7">
        <f t="shared" si="2"/>
        <v>92.299955633999559</v>
      </c>
      <c r="T42" s="7">
        <f t="shared" si="7"/>
        <v>82.299955633999559</v>
      </c>
      <c r="U42" s="7">
        <f t="shared" si="7"/>
        <v>72.299955633999559</v>
      </c>
      <c r="V42" s="7">
        <f t="shared" si="7"/>
        <v>67.299955633999701</v>
      </c>
      <c r="W42" s="2">
        <f t="shared" si="4"/>
        <v>78.549955633999588</v>
      </c>
    </row>
    <row r="43" spans="3:23" ht="16" customHeight="1">
      <c r="R43" s="13">
        <f t="shared" si="6"/>
        <v>8.2746312389556848E-2</v>
      </c>
      <c r="S43" s="7">
        <f t="shared" si="2"/>
        <v>92.518999027713818</v>
      </c>
      <c r="T43" s="7">
        <f t="shared" si="7"/>
        <v>82.518999027713818</v>
      </c>
      <c r="U43" s="7">
        <f t="shared" si="7"/>
        <v>72.518999027713818</v>
      </c>
      <c r="V43" s="7">
        <f t="shared" si="7"/>
        <v>67.51899902771396</v>
      </c>
      <c r="W43" s="2">
        <f t="shared" si="4"/>
        <v>78.768999027713846</v>
      </c>
    </row>
    <row r="44" spans="3:23" ht="16" customHeight="1">
      <c r="R44" s="13">
        <f t="shared" si="6"/>
        <v>6.9120711543137661E-2</v>
      </c>
      <c r="S44" s="7">
        <f t="shared" si="2"/>
        <v>92.738042421428077</v>
      </c>
      <c r="T44" s="7">
        <f t="shared" si="7"/>
        <v>82.738042421428077</v>
      </c>
      <c r="U44" s="7">
        <f t="shared" si="7"/>
        <v>72.738042421428077</v>
      </c>
      <c r="V44" s="7">
        <f t="shared" si="7"/>
        <v>67.738042421428219</v>
      </c>
      <c r="W44" s="2">
        <f t="shared" si="4"/>
        <v>78.988042421428105</v>
      </c>
    </row>
    <row r="45" spans="3:23" ht="16" customHeight="1">
      <c r="R45" s="13">
        <f t="shared" si="6"/>
        <v>5.6879536397127124E-2</v>
      </c>
      <c r="S45" s="7">
        <f t="shared" si="2"/>
        <v>92.957085815142335</v>
      </c>
      <c r="T45" s="7">
        <f t="shared" si="7"/>
        <v>82.957085815142335</v>
      </c>
      <c r="U45" s="7">
        <f t="shared" si="7"/>
        <v>72.957085815142335</v>
      </c>
      <c r="V45" s="7">
        <f t="shared" si="7"/>
        <v>67.957085815142477</v>
      </c>
      <c r="W45" s="2">
        <f t="shared" si="4"/>
        <v>79.207085815142364</v>
      </c>
    </row>
    <row r="46" spans="3:23" ht="16" customHeight="1">
      <c r="R46" s="13">
        <f t="shared" si="6"/>
        <v>4.6109688862631892E-2</v>
      </c>
      <c r="S46" s="7">
        <f t="shared" si="2"/>
        <v>93.176129208856594</v>
      </c>
      <c r="T46" s="7">
        <f t="shared" si="7"/>
        <v>83.176129208856594</v>
      </c>
      <c r="U46" s="7">
        <f t="shared" si="7"/>
        <v>73.176129208856594</v>
      </c>
      <c r="V46" s="7">
        <f t="shared" si="7"/>
        <v>68.176129208856736</v>
      </c>
      <c r="W46" s="2">
        <f t="shared" si="4"/>
        <v>79.426129208856622</v>
      </c>
    </row>
    <row r="47" spans="3:23" ht="16" customHeight="1">
      <c r="R47" s="13">
        <f t="shared" si="6"/>
        <v>3.6822784935378744E-2</v>
      </c>
      <c r="S47" s="7">
        <f t="shared" si="2"/>
        <v>93.395172602570852</v>
      </c>
      <c r="T47" s="7">
        <f t="shared" si="7"/>
        <v>83.395172602570852</v>
      </c>
      <c r="U47" s="7">
        <f t="shared" si="7"/>
        <v>73.395172602570852</v>
      </c>
      <c r="V47" s="7">
        <f t="shared" si="7"/>
        <v>68.395172602570995</v>
      </c>
      <c r="W47" s="2">
        <f t="shared" si="4"/>
        <v>79.645172602570881</v>
      </c>
    </row>
    <row r="48" spans="3:23" ht="16" customHeight="1">
      <c r="R48" s="13">
        <f t="shared" si="6"/>
        <v>2.8968724073393126E-2</v>
      </c>
      <c r="S48" s="7">
        <f t="shared" si="2"/>
        <v>93.614215996285111</v>
      </c>
      <c r="T48" s="7">
        <f t="shared" si="7"/>
        <v>83.614215996285111</v>
      </c>
      <c r="U48" s="7">
        <f t="shared" si="7"/>
        <v>73.614215996285111</v>
      </c>
      <c r="V48" s="7">
        <f t="shared" si="7"/>
        <v>68.614215996285253</v>
      </c>
      <c r="W48" s="2">
        <f t="shared" si="4"/>
        <v>79.864215996285139</v>
      </c>
    </row>
    <row r="49" spans="18:23" ht="16" customHeight="1">
      <c r="R49" s="13">
        <f t="shared" si="6"/>
        <v>2.2450726478931392E-2</v>
      </c>
      <c r="S49" s="7">
        <f t="shared" si="2"/>
        <v>93.83325938999937</v>
      </c>
      <c r="T49" s="7">
        <f t="shared" si="7"/>
        <v>83.83325938999937</v>
      </c>
      <c r="U49" s="7">
        <f t="shared" si="7"/>
        <v>73.83325938999937</v>
      </c>
      <c r="V49" s="7">
        <f t="shared" si="7"/>
        <v>68.833259389999512</v>
      </c>
      <c r="W49" s="2">
        <f t="shared" si="4"/>
        <v>80.083259389999398</v>
      </c>
    </row>
    <row r="50" spans="18:23" ht="16" customHeight="1">
      <c r="R50" s="13">
        <f t="shared" si="6"/>
        <v>1.7140351605046438E-2</v>
      </c>
      <c r="S50" s="7">
        <f t="shared" si="2"/>
        <v>94.052302783713628</v>
      </c>
      <c r="T50" s="7">
        <f t="shared" si="7"/>
        <v>84.052302783713628</v>
      </c>
      <c r="U50" s="7">
        <f t="shared" si="7"/>
        <v>74.052302783713628</v>
      </c>
      <c r="V50" s="7">
        <f t="shared" si="7"/>
        <v>69.05230278371377</v>
      </c>
      <c r="W50" s="2">
        <f t="shared" si="4"/>
        <v>80.302302783713657</v>
      </c>
    </row>
    <row r="51" spans="18:23" ht="16" customHeight="1">
      <c r="R51" s="13">
        <f t="shared" si="6"/>
        <v>1.2891318846753803E-2</v>
      </c>
      <c r="S51" s="7">
        <f t="shared" si="2"/>
        <v>94.271346177427887</v>
      </c>
      <c r="T51" s="7">
        <f t="shared" si="7"/>
        <v>84.271346177427887</v>
      </c>
      <c r="U51" s="7">
        <f t="shared" si="7"/>
        <v>74.271346177427887</v>
      </c>
      <c r="V51" s="7">
        <f t="shared" si="7"/>
        <v>69.271346177428029</v>
      </c>
      <c r="W51" s="2">
        <f t="shared" si="4"/>
        <v>80.521346177427915</v>
      </c>
    </row>
    <row r="52" spans="18:23" ht="16" customHeight="1">
      <c r="R52" s="13">
        <f t="shared" si="6"/>
        <v>9.5513172331356012E-3</v>
      </c>
      <c r="S52" s="7">
        <f t="shared" si="2"/>
        <v>94.490389571142146</v>
      </c>
      <c r="T52" s="7">
        <f t="shared" si="7"/>
        <v>84.490389571142146</v>
      </c>
      <c r="U52" s="7">
        <f t="shared" si="7"/>
        <v>74.490389571142146</v>
      </c>
      <c r="V52" s="7">
        <f t="shared" si="7"/>
        <v>69.490389571142288</v>
      </c>
      <c r="W52" s="2">
        <f t="shared" si="4"/>
        <v>80.740389571142174</v>
      </c>
    </row>
    <row r="53" spans="18:23" ht="16" customHeight="1">
      <c r="R53" s="13">
        <f t="shared" si="6"/>
        <v>6.9713596012234433E-3</v>
      </c>
      <c r="S53" s="7">
        <f t="shared" si="2"/>
        <v>94.709432964856404</v>
      </c>
      <c r="T53" s="7">
        <f t="shared" si="7"/>
        <v>84.709432964856404</v>
      </c>
      <c r="U53" s="7">
        <f t="shared" si="7"/>
        <v>74.709432964856404</v>
      </c>
      <c r="V53" s="7">
        <f t="shared" si="7"/>
        <v>69.709432964856546</v>
      </c>
      <c r="W53" s="2">
        <f t="shared" si="4"/>
        <v>80.959432964856433</v>
      </c>
    </row>
    <row r="54" spans="18:23" ht="16" customHeight="1">
      <c r="R54" s="13">
        <f t="shared" si="6"/>
        <v>5.012564764862032E-3</v>
      </c>
      <c r="S54" s="7">
        <f t="shared" si="2"/>
        <v>94.928476358570663</v>
      </c>
      <c r="T54" s="7">
        <f t="shared" si="7"/>
        <v>84.928476358570663</v>
      </c>
      <c r="U54" s="7">
        <f t="shared" si="7"/>
        <v>74.928476358570663</v>
      </c>
      <c r="V54" s="7">
        <f t="shared" si="7"/>
        <v>69.928476358570805</v>
      </c>
      <c r="W54" s="2">
        <f t="shared" si="4"/>
        <v>81.178476358570691</v>
      </c>
    </row>
    <row r="55" spans="18:23" ht="16" customHeight="1">
      <c r="R55" s="13">
        <f t="shared" si="6"/>
        <v>3.5505105262151858E-3</v>
      </c>
      <c r="S55" s="7">
        <f t="shared" si="2"/>
        <v>95.147519752284921</v>
      </c>
      <c r="T55" s="7">
        <f t="shared" si="7"/>
        <v>85.147519752284921</v>
      </c>
      <c r="U55" s="7">
        <f t="shared" si="7"/>
        <v>75.147519752284921</v>
      </c>
      <c r="V55" s="7">
        <f t="shared" si="7"/>
        <v>70.147519752285064</v>
      </c>
      <c r="W55" s="2">
        <f t="shared" si="4"/>
        <v>81.39751975228495</v>
      </c>
    </row>
  </sheetData>
  <mergeCells count="4">
    <mergeCell ref="A1:N1"/>
    <mergeCell ref="S5:V5"/>
    <mergeCell ref="C2:D2"/>
    <mergeCell ref="K2:L2"/>
  </mergeCells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130" zoomScaleNormal="130" zoomScalePageLayoutView="130" workbookViewId="0">
      <selection activeCell="G32" sqref="G32"/>
    </sheetView>
  </sheetViews>
  <sheetFormatPr baseColWidth="10" defaultColWidth="7.09765625" defaultRowHeight="16" customHeight="1" x14ac:dyDescent="0"/>
  <cols>
    <col min="1" max="1" width="7.19921875" style="39" customWidth="1"/>
    <col min="2" max="5" width="9.296875" style="39" customWidth="1"/>
    <col min="6" max="6" width="7" style="39" customWidth="1"/>
    <col min="7" max="8" width="7.09765625" style="39"/>
    <col min="9" max="9" width="7.19921875" style="39" customWidth="1"/>
    <col min="10" max="13" width="9.296875" style="39" customWidth="1"/>
    <col min="14" max="14" width="7" style="39" customWidth="1"/>
    <col min="15" max="16384" width="7.09765625" style="39"/>
  </cols>
  <sheetData>
    <row r="1" spans="1:23" s="40" customFormat="1" ht="34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3" s="40" customFormat="1" ht="34" customHeight="1">
      <c r="C2" s="43" t="s">
        <v>35</v>
      </c>
      <c r="D2" s="43"/>
      <c r="K2" s="43" t="s">
        <v>36</v>
      </c>
      <c r="L2" s="43"/>
    </row>
    <row r="3" spans="1:23" s="40" customFormat="1" ht="21" customHeight="1">
      <c r="B3" s="33" t="s">
        <v>16</v>
      </c>
      <c r="C3" s="33" t="s">
        <v>7</v>
      </c>
      <c r="D3" s="33" t="s">
        <v>18</v>
      </c>
      <c r="E3" s="33" t="s">
        <v>19</v>
      </c>
      <c r="F3" s="23"/>
      <c r="G3" s="29" t="s">
        <v>11</v>
      </c>
      <c r="H3" s="30">
        <v>5</v>
      </c>
      <c r="I3" s="23"/>
      <c r="J3" s="33" t="s">
        <v>16</v>
      </c>
      <c r="K3" s="33" t="s">
        <v>7</v>
      </c>
      <c r="L3" s="33" t="s">
        <v>18</v>
      </c>
      <c r="M3" s="33" t="s">
        <v>19</v>
      </c>
    </row>
    <row r="4" spans="1:23" ht="19" customHeight="1">
      <c r="B4" s="34" t="s">
        <v>26</v>
      </c>
      <c r="C4" s="34" t="s">
        <v>27</v>
      </c>
      <c r="D4" s="34" t="s">
        <v>9</v>
      </c>
      <c r="E4" s="34" t="s">
        <v>10</v>
      </c>
      <c r="F4" s="21"/>
      <c r="I4" s="22"/>
      <c r="J4" s="38" t="s">
        <v>23</v>
      </c>
      <c r="K4" s="38" t="s">
        <v>24</v>
      </c>
      <c r="L4" s="38" t="s">
        <v>25</v>
      </c>
      <c r="M4" s="38" t="s">
        <v>22</v>
      </c>
      <c r="N4" s="5"/>
      <c r="O4" s="4"/>
      <c r="U4" s="5" t="s">
        <v>20</v>
      </c>
      <c r="V4" s="1">
        <f>(6*H8)/49</f>
        <v>0.21904339371426512</v>
      </c>
    </row>
    <row r="5" spans="1:23" ht="19" customHeight="1">
      <c r="B5" s="35">
        <v>90</v>
      </c>
      <c r="C5" s="35">
        <v>80</v>
      </c>
      <c r="D5" s="35">
        <v>70</v>
      </c>
      <c r="E5" s="35">
        <v>65</v>
      </c>
      <c r="F5" s="19"/>
      <c r="G5" s="23"/>
      <c r="H5" s="23"/>
      <c r="I5" s="24"/>
      <c r="J5" s="35">
        <f>AVERAGE(B4:E5)</f>
        <v>76.25</v>
      </c>
      <c r="K5" s="35">
        <f>J5</f>
        <v>76.25</v>
      </c>
      <c r="L5" s="35">
        <f>J5</f>
        <v>76.25</v>
      </c>
      <c r="M5" s="35">
        <f>J5</f>
        <v>76.25</v>
      </c>
      <c r="N5" s="5"/>
      <c r="O5" s="1"/>
      <c r="R5" s="6"/>
      <c r="S5" s="42" t="s">
        <v>33</v>
      </c>
      <c r="T5" s="42"/>
      <c r="U5" s="42"/>
      <c r="V5" s="42"/>
      <c r="W5" s="39" t="s">
        <v>34</v>
      </c>
    </row>
    <row r="6" spans="1:23" ht="21" customHeight="1">
      <c r="B6" s="23"/>
      <c r="C6" s="18"/>
      <c r="D6" s="21"/>
      <c r="E6" s="18" t="s">
        <v>8</v>
      </c>
      <c r="F6" s="21"/>
      <c r="G6" s="36" t="s">
        <v>12</v>
      </c>
      <c r="H6" s="37">
        <v>4</v>
      </c>
      <c r="I6" s="19"/>
      <c r="J6" s="25"/>
      <c r="K6" s="23"/>
      <c r="L6" s="23"/>
      <c r="M6" s="23"/>
      <c r="N6" s="5"/>
      <c r="O6" s="3"/>
      <c r="Q6" s="8"/>
      <c r="R6" s="16" t="s">
        <v>21</v>
      </c>
      <c r="S6" s="17" t="s">
        <v>29</v>
      </c>
      <c r="T6" s="17" t="s">
        <v>30</v>
      </c>
      <c r="U6" s="17" t="s">
        <v>31</v>
      </c>
      <c r="V6" s="17" t="s">
        <v>32</v>
      </c>
    </row>
    <row r="7" spans="1:23" ht="20" customHeight="1">
      <c r="B7" s="31" t="s">
        <v>4</v>
      </c>
      <c r="C7" s="31" t="s">
        <v>0</v>
      </c>
      <c r="D7" s="31" t="s">
        <v>1</v>
      </c>
      <c r="E7" s="31" t="s">
        <v>2</v>
      </c>
      <c r="F7" s="23"/>
      <c r="G7" s="36" t="s">
        <v>3</v>
      </c>
      <c r="H7" s="37">
        <f>H6^2</f>
        <v>16</v>
      </c>
      <c r="I7" s="23"/>
      <c r="J7" s="31" t="s">
        <v>4</v>
      </c>
      <c r="K7" s="31" t="s">
        <v>0</v>
      </c>
      <c r="L7" s="31" t="s">
        <v>1</v>
      </c>
      <c r="M7" s="31" t="s">
        <v>2</v>
      </c>
      <c r="N7" s="1"/>
      <c r="O7" s="1"/>
      <c r="Q7" s="8"/>
      <c r="R7" s="13">
        <f t="shared" ref="R7:R55" si="0">NORMDIST(S7,B$5,$H$8,FALSE)</f>
        <v>2.4774785787669775E-3</v>
      </c>
      <c r="S7" s="7">
        <f>B$5-3*$H$8</f>
        <v>84.633436854000507</v>
      </c>
      <c r="T7" s="7">
        <f>C$5-3*$H$8</f>
        <v>74.633436854000507</v>
      </c>
      <c r="U7" s="7">
        <f>D$5-3*$H$8</f>
        <v>64.633436854000507</v>
      </c>
      <c r="V7" s="7">
        <f>E$5-3*$H$8</f>
        <v>59.633436854000507</v>
      </c>
      <c r="W7" s="39">
        <f>AVERAGE(S7:V7)</f>
        <v>70.883436854000507</v>
      </c>
    </row>
    <row r="8" spans="1:23" ht="20" customHeight="1">
      <c r="B8" s="32">
        <f ca="1">NORMINV(RAND(),B5,$H$8)</f>
        <v>86.470903686559325</v>
      </c>
      <c r="C8" s="32">
        <f t="shared" ref="C8:E8" ca="1" si="1">NORMINV(RAND(),C5,$H$8)</f>
        <v>81.563456702536996</v>
      </c>
      <c r="D8" s="32">
        <f t="shared" ca="1" si="1"/>
        <v>72.660968291583984</v>
      </c>
      <c r="E8" s="32">
        <f t="shared" ca="1" si="1"/>
        <v>64.176391020491849</v>
      </c>
      <c r="F8" s="23"/>
      <c r="G8" s="36" t="s">
        <v>5</v>
      </c>
      <c r="H8" s="37">
        <f>H6/SQRT(H3)</f>
        <v>1.7888543819998317</v>
      </c>
      <c r="I8" s="26"/>
      <c r="J8" s="32">
        <f ca="1">NORMINV(RAND(),J$5,$H$8)</f>
        <v>76.527625297582716</v>
      </c>
      <c r="K8" s="32">
        <f t="shared" ref="K8:M8" ca="1" si="2">NORMINV(RAND(),K$5,$H$8)</f>
        <v>78.867328006112658</v>
      </c>
      <c r="L8" s="32">
        <f t="shared" ca="1" si="2"/>
        <v>75.894239946339908</v>
      </c>
      <c r="M8" s="32">
        <f t="shared" ca="1" si="2"/>
        <v>75.004469488652248</v>
      </c>
      <c r="N8" s="1"/>
      <c r="O8" s="4"/>
      <c r="Q8" s="8"/>
      <c r="R8" s="13">
        <f t="shared" si="0"/>
        <v>3.5505105262134038E-3</v>
      </c>
      <c r="S8" s="7">
        <f t="shared" ref="S8:V23" si="3">S7+$V$4</f>
        <v>84.852480247714766</v>
      </c>
      <c r="T8" s="7">
        <f t="shared" si="3"/>
        <v>74.852480247714766</v>
      </c>
      <c r="U8" s="7">
        <f t="shared" si="3"/>
        <v>64.852480247714766</v>
      </c>
      <c r="V8" s="7">
        <f t="shared" si="3"/>
        <v>59.852480247714773</v>
      </c>
      <c r="W8" s="39">
        <f t="shared" ref="W8:W55" si="4">AVERAGE(S8:V8)</f>
        <v>71.102480247714766</v>
      </c>
    </row>
    <row r="9" spans="1:23" ht="16" customHeight="1">
      <c r="C9" s="5"/>
      <c r="D9" s="9"/>
      <c r="E9" s="5"/>
      <c r="F9" s="9"/>
      <c r="G9" s="5"/>
      <c r="H9" s="9"/>
      <c r="I9" s="5"/>
      <c r="J9" s="9"/>
      <c r="K9" s="3"/>
      <c r="L9" s="3"/>
      <c r="N9" s="1"/>
      <c r="O9" s="11"/>
      <c r="Q9" s="8"/>
      <c r="R9" s="13">
        <f t="shared" si="0"/>
        <v>5.0125647648596163E-3</v>
      </c>
      <c r="S9" s="7">
        <f t="shared" si="3"/>
        <v>85.071523641429025</v>
      </c>
      <c r="T9" s="7">
        <f t="shared" si="3"/>
        <v>75.071523641429025</v>
      </c>
      <c r="U9" s="7">
        <f t="shared" si="3"/>
        <v>65.071523641429025</v>
      </c>
      <c r="V9" s="7">
        <f t="shared" si="3"/>
        <v>60.071523641429039</v>
      </c>
      <c r="W9" s="39">
        <f t="shared" si="4"/>
        <v>71.321523641429025</v>
      </c>
    </row>
    <row r="10" spans="1:23" ht="16" customHeight="1">
      <c r="D10" s="9"/>
      <c r="E10" s="5"/>
      <c r="F10" s="9"/>
      <c r="G10" s="5"/>
      <c r="H10" s="9"/>
      <c r="I10" s="5"/>
      <c r="L10" s="3"/>
      <c r="N10" s="5"/>
      <c r="O10" s="4"/>
      <c r="R10" s="13">
        <f t="shared" si="0"/>
        <v>6.9713596012202393E-3</v>
      </c>
      <c r="S10" s="7">
        <f t="shared" si="3"/>
        <v>85.290567035143283</v>
      </c>
      <c r="T10" s="7">
        <f t="shared" si="3"/>
        <v>75.290567035143283</v>
      </c>
      <c r="U10" s="7">
        <f t="shared" si="3"/>
        <v>65.290567035143283</v>
      </c>
      <c r="V10" s="7">
        <f t="shared" si="3"/>
        <v>60.290567035143305</v>
      </c>
      <c r="W10" s="39">
        <f t="shared" si="4"/>
        <v>71.540567035143283</v>
      </c>
    </row>
    <row r="11" spans="1:23" ht="16" customHeight="1">
      <c r="D11" s="9"/>
      <c r="E11" s="5"/>
      <c r="F11" s="9"/>
      <c r="G11" s="5"/>
      <c r="H11" s="9"/>
      <c r="I11" s="5"/>
      <c r="L11" s="3"/>
      <c r="N11" s="5"/>
      <c r="O11" s="4"/>
      <c r="R11" s="13">
        <f t="shared" si="0"/>
        <v>9.5513172331314067E-3</v>
      </c>
      <c r="S11" s="7">
        <f t="shared" si="3"/>
        <v>85.509610428857542</v>
      </c>
      <c r="T11" s="7">
        <f t="shared" si="3"/>
        <v>75.509610428857542</v>
      </c>
      <c r="U11" s="7">
        <f t="shared" si="3"/>
        <v>65.509610428857542</v>
      </c>
      <c r="V11" s="7">
        <f t="shared" si="3"/>
        <v>60.50961042885757</v>
      </c>
      <c r="W11" s="39">
        <f t="shared" si="4"/>
        <v>71.759610428857542</v>
      </c>
    </row>
    <row r="12" spans="1:23" ht="16" customHeight="1">
      <c r="D12" s="9"/>
      <c r="E12" s="5"/>
      <c r="F12" s="9"/>
      <c r="G12" s="5"/>
      <c r="H12" s="9"/>
      <c r="I12" s="5"/>
      <c r="L12" s="3"/>
      <c r="R12" s="13">
        <f t="shared" si="0"/>
        <v>1.2891318846748427E-2</v>
      </c>
      <c r="S12" s="7">
        <f t="shared" si="3"/>
        <v>85.7286538225718</v>
      </c>
      <c r="T12" s="7">
        <f t="shared" si="3"/>
        <v>75.7286538225718</v>
      </c>
      <c r="U12" s="7">
        <f t="shared" si="3"/>
        <v>65.7286538225718</v>
      </c>
      <c r="V12" s="7">
        <f t="shared" si="3"/>
        <v>60.728653822571836</v>
      </c>
      <c r="W12" s="39">
        <f t="shared" si="4"/>
        <v>71.978653822571815</v>
      </c>
    </row>
    <row r="13" spans="1:23" ht="16" customHeight="1">
      <c r="C13" s="5"/>
      <c r="D13" s="9"/>
      <c r="E13" s="5"/>
      <c r="F13" s="9"/>
      <c r="G13" s="5"/>
      <c r="H13" s="9"/>
      <c r="I13" s="5"/>
      <c r="J13" s="9"/>
      <c r="K13" s="3"/>
      <c r="L13" s="3"/>
      <c r="R13" s="13">
        <f t="shared" si="0"/>
        <v>1.7140351605039642E-2</v>
      </c>
      <c r="S13" s="7">
        <f t="shared" si="3"/>
        <v>85.947697216286059</v>
      </c>
      <c r="T13" s="7">
        <f t="shared" si="3"/>
        <v>75.947697216286059</v>
      </c>
      <c r="U13" s="7">
        <f t="shared" si="3"/>
        <v>65.947697216286059</v>
      </c>
      <c r="V13" s="7">
        <f t="shared" si="3"/>
        <v>60.947697216286102</v>
      </c>
      <c r="W13" s="39">
        <f t="shared" si="4"/>
        <v>72.197697216286073</v>
      </c>
    </row>
    <row r="14" spans="1:23" ht="16" customHeight="1">
      <c r="C14" s="5"/>
      <c r="D14" s="9"/>
      <c r="E14" s="5"/>
      <c r="F14" s="9"/>
      <c r="G14" s="5"/>
      <c r="H14" s="9"/>
      <c r="I14" s="5"/>
      <c r="J14" s="9"/>
      <c r="K14" s="5"/>
      <c r="L14" s="3"/>
      <c r="R14" s="13">
        <f t="shared" si="0"/>
        <v>2.2450726478922996E-2</v>
      </c>
      <c r="S14" s="7">
        <f t="shared" si="3"/>
        <v>86.166740610000318</v>
      </c>
      <c r="T14" s="7">
        <f t="shared" si="3"/>
        <v>76.166740610000318</v>
      </c>
      <c r="U14" s="7">
        <f t="shared" si="3"/>
        <v>66.166740610000318</v>
      </c>
      <c r="V14" s="7">
        <f t="shared" si="3"/>
        <v>61.166740610000367</v>
      </c>
      <c r="W14" s="39">
        <f t="shared" si="4"/>
        <v>72.416740610000332</v>
      </c>
    </row>
    <row r="15" spans="1:23" ht="16" customHeight="1">
      <c r="C15" s="5"/>
      <c r="D15" s="10"/>
      <c r="E15" s="5"/>
      <c r="F15" s="10"/>
      <c r="G15" s="5"/>
      <c r="H15" s="10"/>
      <c r="I15" s="5"/>
      <c r="J15" s="10"/>
      <c r="K15" s="5"/>
      <c r="L15" s="11"/>
      <c r="R15" s="13">
        <f t="shared" si="0"/>
        <v>2.8968724073382888E-2</v>
      </c>
      <c r="S15" s="7">
        <f t="shared" si="3"/>
        <v>86.385784003714576</v>
      </c>
      <c r="T15" s="7">
        <f t="shared" si="3"/>
        <v>76.385784003714576</v>
      </c>
      <c r="U15" s="7">
        <f t="shared" si="3"/>
        <v>66.385784003714576</v>
      </c>
      <c r="V15" s="7">
        <f t="shared" si="3"/>
        <v>61.385784003714633</v>
      </c>
      <c r="W15" s="39">
        <f t="shared" si="4"/>
        <v>72.635784003714591</v>
      </c>
    </row>
    <row r="16" spans="1:23" ht="16" customHeight="1">
      <c r="C16" s="5"/>
      <c r="R16" s="13">
        <f t="shared" si="0"/>
        <v>3.6822784935366525E-2</v>
      </c>
      <c r="S16" s="7">
        <f t="shared" si="3"/>
        <v>86.604827397428835</v>
      </c>
      <c r="T16" s="7">
        <f t="shared" si="3"/>
        <v>76.604827397428835</v>
      </c>
      <c r="U16" s="7">
        <f t="shared" si="3"/>
        <v>66.604827397428835</v>
      </c>
      <c r="V16" s="7">
        <f t="shared" si="3"/>
        <v>61.604827397428899</v>
      </c>
      <c r="W16" s="39">
        <f t="shared" si="4"/>
        <v>72.854827397428849</v>
      </c>
    </row>
    <row r="17" spans="3:23" ht="16" customHeight="1">
      <c r="C17" s="5"/>
      <c r="D17" s="9"/>
      <c r="F17" s="9"/>
      <c r="H17" s="9"/>
      <c r="J17" s="9"/>
      <c r="K17" s="5"/>
      <c r="L17" s="3"/>
      <c r="R17" s="13">
        <f t="shared" si="0"/>
        <v>4.6109688862617591E-2</v>
      </c>
      <c r="S17" s="7">
        <f t="shared" si="3"/>
        <v>86.823870791143094</v>
      </c>
      <c r="T17" s="7">
        <f t="shared" si="3"/>
        <v>76.823870791143094</v>
      </c>
      <c r="U17" s="7">
        <f t="shared" si="3"/>
        <v>66.823870791143094</v>
      </c>
      <c r="V17" s="7">
        <f t="shared" si="3"/>
        <v>61.823870791143165</v>
      </c>
      <c r="W17" s="39">
        <f t="shared" si="4"/>
        <v>73.073870791143108</v>
      </c>
    </row>
    <row r="18" spans="3:23" ht="16" customHeight="1">
      <c r="C18" s="12"/>
      <c r="D18" s="10"/>
      <c r="E18" s="10"/>
      <c r="F18" s="10"/>
      <c r="G18" s="10"/>
      <c r="H18" s="10"/>
      <c r="I18" s="10"/>
      <c r="J18" s="10"/>
      <c r="K18" s="12"/>
      <c r="L18" s="1"/>
      <c r="R18" s="13">
        <f t="shared" si="0"/>
        <v>5.6879536397110686E-2</v>
      </c>
      <c r="S18" s="7">
        <f t="shared" si="3"/>
        <v>87.042914184857352</v>
      </c>
      <c r="T18" s="7">
        <f t="shared" si="3"/>
        <v>77.042914184857352</v>
      </c>
      <c r="U18" s="7">
        <f t="shared" si="3"/>
        <v>67.042914184857352</v>
      </c>
      <c r="V18" s="7">
        <f t="shared" si="3"/>
        <v>62.04291418485743</v>
      </c>
      <c r="W18" s="39">
        <f t="shared" si="4"/>
        <v>73.292914184857366</v>
      </c>
    </row>
    <row r="19" spans="3:23" ht="16" customHeight="1">
      <c r="C19" s="5"/>
      <c r="D19" s="9"/>
      <c r="F19" s="9"/>
      <c r="H19" s="9"/>
      <c r="J19" s="9"/>
      <c r="K19" s="5"/>
      <c r="L19" s="3"/>
      <c r="R19" s="13">
        <f t="shared" si="0"/>
        <v>6.912071154311919E-2</v>
      </c>
      <c r="S19" s="7">
        <f t="shared" si="3"/>
        <v>87.261957578571611</v>
      </c>
      <c r="T19" s="7">
        <f t="shared" si="3"/>
        <v>77.261957578571611</v>
      </c>
      <c r="U19" s="7">
        <f t="shared" si="3"/>
        <v>67.261957578571611</v>
      </c>
      <c r="V19" s="7">
        <f t="shared" si="3"/>
        <v>62.261957578571696</v>
      </c>
      <c r="W19" s="39">
        <f t="shared" si="4"/>
        <v>73.511957578571639</v>
      </c>
    </row>
    <row r="20" spans="3:23" ht="16" customHeight="1">
      <c r="C20" s="5"/>
      <c r="D20" s="13"/>
      <c r="E20" s="13"/>
      <c r="F20" s="13"/>
      <c r="G20" s="13"/>
      <c r="H20" s="13"/>
      <c r="I20" s="13"/>
      <c r="J20" s="13"/>
      <c r="K20" s="5"/>
      <c r="L20" s="1"/>
      <c r="R20" s="13">
        <f t="shared" si="0"/>
        <v>8.2746312389536489E-2</v>
      </c>
      <c r="S20" s="7">
        <f t="shared" si="3"/>
        <v>87.481000972285869</v>
      </c>
      <c r="T20" s="7">
        <f t="shared" si="3"/>
        <v>77.481000972285869</v>
      </c>
      <c r="U20" s="7">
        <f t="shared" si="3"/>
        <v>67.481000972285869</v>
      </c>
      <c r="V20" s="7">
        <f t="shared" si="3"/>
        <v>62.481000972285962</v>
      </c>
      <c r="W20" s="39">
        <f t="shared" si="4"/>
        <v>73.731000972285898</v>
      </c>
    </row>
    <row r="21" spans="3:23" ht="16" customHeight="1">
      <c r="C21" s="5"/>
      <c r="D21" s="13"/>
      <c r="E21" s="13"/>
      <c r="F21" s="13"/>
      <c r="G21" s="13"/>
      <c r="H21" s="13"/>
      <c r="I21" s="13"/>
      <c r="J21" s="13"/>
      <c r="R21" s="13">
        <f t="shared" si="0"/>
        <v>9.7583725113632822E-2</v>
      </c>
      <c r="S21" s="7">
        <f t="shared" si="3"/>
        <v>87.700044366000128</v>
      </c>
      <c r="T21" s="7">
        <f t="shared" si="3"/>
        <v>77.700044366000128</v>
      </c>
      <c r="U21" s="7">
        <f t="shared" si="3"/>
        <v>67.700044366000128</v>
      </c>
      <c r="V21" s="7">
        <f t="shared" si="3"/>
        <v>62.700044366000228</v>
      </c>
      <c r="W21" s="39">
        <f t="shared" si="4"/>
        <v>73.950044366000157</v>
      </c>
    </row>
    <row r="22" spans="3:23" ht="16" customHeight="1">
      <c r="C22" s="5"/>
      <c r="D22" s="13"/>
      <c r="E22" s="13"/>
      <c r="F22" s="13"/>
      <c r="G22" s="13"/>
      <c r="H22" s="13"/>
      <c r="I22" s="13"/>
      <c r="J22" s="13"/>
      <c r="R22" s="13">
        <f t="shared" si="0"/>
        <v>0.11336903053543906</v>
      </c>
      <c r="S22" s="7">
        <f t="shared" si="3"/>
        <v>87.919087759714387</v>
      </c>
      <c r="T22" s="7">
        <f t="shared" si="3"/>
        <v>77.919087759714387</v>
      </c>
      <c r="U22" s="7">
        <f t="shared" si="3"/>
        <v>67.919087759714387</v>
      </c>
      <c r="V22" s="7">
        <f t="shared" si="3"/>
        <v>62.919087759714493</v>
      </c>
      <c r="W22" s="39">
        <f t="shared" si="4"/>
        <v>74.169087759714415</v>
      </c>
    </row>
    <row r="23" spans="3:23" ht="16" customHeight="1">
      <c r="C23" s="5"/>
      <c r="D23" s="13"/>
      <c r="E23" s="13"/>
      <c r="F23" s="13"/>
      <c r="G23" s="13"/>
      <c r="H23" s="13"/>
      <c r="I23" s="13"/>
      <c r="J23" s="13"/>
      <c r="R23" s="13">
        <f t="shared" si="0"/>
        <v>0.1297477301788332</v>
      </c>
      <c r="S23" s="7">
        <f t="shared" si="3"/>
        <v>88.138131153428645</v>
      </c>
      <c r="T23" s="7">
        <f t="shared" si="3"/>
        <v>78.138131153428645</v>
      </c>
      <c r="U23" s="7">
        <f t="shared" si="3"/>
        <v>68.138131153428645</v>
      </c>
      <c r="V23" s="7">
        <f t="shared" si="3"/>
        <v>63.138131153428759</v>
      </c>
      <c r="W23" s="39">
        <f t="shared" si="4"/>
        <v>74.388131153428674</v>
      </c>
    </row>
    <row r="24" spans="3:23" ht="16" customHeight="1">
      <c r="C24" s="5"/>
      <c r="D24" s="13"/>
      <c r="E24" s="13"/>
      <c r="F24" s="13"/>
      <c r="G24" s="13"/>
      <c r="H24" s="13"/>
      <c r="I24" s="13"/>
      <c r="J24" s="13"/>
      <c r="R24" s="13">
        <f t="shared" si="0"/>
        <v>0.14628284599749114</v>
      </c>
      <c r="S24" s="7">
        <f t="shared" ref="S24:V39" si="5">S23+$V$4</f>
        <v>88.357174547142904</v>
      </c>
      <c r="T24" s="7">
        <f t="shared" si="5"/>
        <v>78.357174547142904</v>
      </c>
      <c r="U24" s="7">
        <f t="shared" si="5"/>
        <v>68.357174547142904</v>
      </c>
      <c r="V24" s="7">
        <f t="shared" si="5"/>
        <v>63.357174547143025</v>
      </c>
      <c r="W24" s="39">
        <f t="shared" si="4"/>
        <v>74.607174547142932</v>
      </c>
    </row>
    <row r="25" spans="3:23" ht="16" customHeight="1">
      <c r="C25" s="1"/>
      <c r="L25" s="14"/>
      <c r="R25" s="13">
        <f t="shared" si="0"/>
        <v>0.16247080386988585</v>
      </c>
      <c r="S25" s="7">
        <f t="shared" si="5"/>
        <v>88.576217940857163</v>
      </c>
      <c r="T25" s="7">
        <f t="shared" si="5"/>
        <v>78.576217940857163</v>
      </c>
      <c r="U25" s="7">
        <f t="shared" si="5"/>
        <v>68.576217940857163</v>
      </c>
      <c r="V25" s="7">
        <f t="shared" si="5"/>
        <v>63.576217940857291</v>
      </c>
      <c r="W25" s="39">
        <f t="shared" si="4"/>
        <v>74.826217940857191</v>
      </c>
    </row>
    <row r="26" spans="3:23" ht="16" customHeight="1">
      <c r="C26" s="5"/>
      <c r="D26" s="13"/>
      <c r="E26" s="13"/>
      <c r="F26" s="13"/>
      <c r="G26" s="13"/>
      <c r="H26" s="13"/>
      <c r="I26" s="13"/>
      <c r="J26" s="13"/>
      <c r="R26" s="13">
        <f t="shared" si="0"/>
        <v>0.17776471192217444</v>
      </c>
      <c r="S26" s="7">
        <f t="shared" si="5"/>
        <v>88.795261334571421</v>
      </c>
      <c r="T26" s="7">
        <f t="shared" si="5"/>
        <v>78.795261334571421</v>
      </c>
      <c r="U26" s="7">
        <f t="shared" si="5"/>
        <v>68.795261334571421</v>
      </c>
      <c r="V26" s="7">
        <f t="shared" si="5"/>
        <v>63.795261334571556</v>
      </c>
      <c r="W26" s="39">
        <f t="shared" si="4"/>
        <v>75.04526133457145</v>
      </c>
    </row>
    <row r="27" spans="3:23" ht="16" customHeight="1">
      <c r="C27" s="5"/>
      <c r="D27" s="13"/>
      <c r="F27" s="13"/>
      <c r="H27" s="13"/>
      <c r="J27" s="13"/>
      <c r="R27" s="13">
        <f t="shared" si="0"/>
        <v>0.19160378034967165</v>
      </c>
      <c r="S27" s="7">
        <f t="shared" si="5"/>
        <v>89.01430472828568</v>
      </c>
      <c r="T27" s="7">
        <f t="shared" si="5"/>
        <v>79.01430472828568</v>
      </c>
      <c r="U27" s="7">
        <f t="shared" si="5"/>
        <v>69.01430472828568</v>
      </c>
      <c r="V27" s="7">
        <f t="shared" si="5"/>
        <v>64.014304728285822</v>
      </c>
      <c r="W27" s="39">
        <f t="shared" si="4"/>
        <v>75.264304728285708</v>
      </c>
    </row>
    <row r="28" spans="3:23" ht="16" customHeight="1">
      <c r="C28" s="5"/>
      <c r="D28" s="7"/>
      <c r="E28" s="7"/>
      <c r="F28" s="7"/>
      <c r="G28" s="7"/>
      <c r="H28" s="7"/>
      <c r="I28" s="7"/>
      <c r="J28" s="7"/>
      <c r="R28" s="13">
        <f t="shared" si="0"/>
        <v>0.2034468123160548</v>
      </c>
      <c r="S28" s="7">
        <f t="shared" si="5"/>
        <v>89.233348121999938</v>
      </c>
      <c r="T28" s="7">
        <f t="shared" si="5"/>
        <v>79.233348121999938</v>
      </c>
      <c r="U28" s="7">
        <f t="shared" si="5"/>
        <v>69.233348121999938</v>
      </c>
      <c r="V28" s="7">
        <f t="shared" si="5"/>
        <v>64.233348122000081</v>
      </c>
      <c r="W28" s="39">
        <f t="shared" si="4"/>
        <v>75.483348121999967</v>
      </c>
    </row>
    <row r="29" spans="3:23" ht="16" customHeight="1">
      <c r="C29" s="5"/>
      <c r="D29" s="13"/>
      <c r="F29" s="13"/>
      <c r="H29" s="13"/>
      <c r="J29" s="13"/>
      <c r="R29" s="13">
        <f t="shared" si="0"/>
        <v>0.21280704518460372</v>
      </c>
      <c r="S29" s="7">
        <f t="shared" si="5"/>
        <v>89.452391515714197</v>
      </c>
      <c r="T29" s="7">
        <f t="shared" si="5"/>
        <v>79.452391515714197</v>
      </c>
      <c r="U29" s="7">
        <f t="shared" si="5"/>
        <v>69.452391515714197</v>
      </c>
      <c r="V29" s="7">
        <f t="shared" si="5"/>
        <v>64.452391515714339</v>
      </c>
      <c r="W29" s="39">
        <f t="shared" si="4"/>
        <v>75.702391515714226</v>
      </c>
    </row>
    <row r="30" spans="3:23" ht="16" customHeight="1">
      <c r="C30" s="5"/>
      <c r="D30" s="13"/>
      <c r="F30" s="13"/>
      <c r="H30" s="13"/>
      <c r="J30" s="13"/>
      <c r="R30" s="13">
        <f t="shared" si="0"/>
        <v>0.21928524462668744</v>
      </c>
      <c r="S30" s="7">
        <f t="shared" si="5"/>
        <v>89.671434909428456</v>
      </c>
      <c r="T30" s="7">
        <f t="shared" si="5"/>
        <v>79.671434909428456</v>
      </c>
      <c r="U30" s="7">
        <f t="shared" si="5"/>
        <v>69.671434909428456</v>
      </c>
      <c r="V30" s="7">
        <f t="shared" si="5"/>
        <v>64.671434909428598</v>
      </c>
      <c r="W30" s="39">
        <f t="shared" si="4"/>
        <v>75.921434909428484</v>
      </c>
    </row>
    <row r="31" spans="3:23" ht="21" customHeight="1">
      <c r="C31" s="18" t="s">
        <v>15</v>
      </c>
      <c r="D31" s="19">
        <f ca="1">VAR(B8:E8)*$H$3</f>
        <v>485.58127122494625</v>
      </c>
      <c r="I31" s="13"/>
      <c r="K31" s="18" t="s">
        <v>15</v>
      </c>
      <c r="L31" s="19">
        <f ca="1">VAR(J8:M8)*$H$3</f>
        <v>13.645003912584741</v>
      </c>
      <c r="R31" s="13">
        <f t="shared" si="0"/>
        <v>0.22259792603606546</v>
      </c>
      <c r="S31" s="7">
        <f t="shared" si="5"/>
        <v>89.890478303142714</v>
      </c>
      <c r="T31" s="7">
        <f t="shared" si="5"/>
        <v>79.890478303142714</v>
      </c>
      <c r="U31" s="7">
        <f t="shared" si="5"/>
        <v>69.890478303142714</v>
      </c>
      <c r="V31" s="7">
        <f t="shared" si="5"/>
        <v>64.890478303142856</v>
      </c>
      <c r="W31" s="39">
        <f t="shared" si="4"/>
        <v>76.140478303142743</v>
      </c>
    </row>
    <row r="32" spans="3:23" ht="25" customHeight="1" thickBot="1">
      <c r="C32" s="18" t="s">
        <v>14</v>
      </c>
      <c r="D32" s="19">
        <f>$H$6^2</f>
        <v>16</v>
      </c>
      <c r="E32" s="13"/>
      <c r="F32" s="13"/>
      <c r="G32" s="13"/>
      <c r="H32" s="13"/>
      <c r="I32" s="13"/>
      <c r="K32" s="18" t="s">
        <v>14</v>
      </c>
      <c r="L32" s="19">
        <f>$H$6^2</f>
        <v>16</v>
      </c>
      <c r="R32" s="13">
        <f t="shared" si="0"/>
        <v>0.22259792603606784</v>
      </c>
      <c r="S32" s="7">
        <f t="shared" si="5"/>
        <v>90.109521696856973</v>
      </c>
      <c r="T32" s="7">
        <f t="shared" si="5"/>
        <v>80.109521696856973</v>
      </c>
      <c r="U32" s="7">
        <f t="shared" si="5"/>
        <v>70.109521696856973</v>
      </c>
      <c r="V32" s="7">
        <f t="shared" si="5"/>
        <v>65.109521696857115</v>
      </c>
      <c r="W32" s="39">
        <f t="shared" si="4"/>
        <v>76.359521696857001</v>
      </c>
    </row>
    <row r="33" spans="3:23" ht="22" customHeight="1" thickBot="1">
      <c r="C33" s="27" t="s">
        <v>6</v>
      </c>
      <c r="D33" s="28">
        <f ca="1">D31/D32</f>
        <v>30.348829451559141</v>
      </c>
      <c r="E33" s="13"/>
      <c r="F33" s="13"/>
      <c r="G33" s="13"/>
      <c r="H33" s="13"/>
      <c r="I33" s="13"/>
      <c r="K33" s="27" t="s">
        <v>6</v>
      </c>
      <c r="L33" s="28">
        <f ca="1">L31/L32</f>
        <v>0.85281274453654632</v>
      </c>
      <c r="N33" s="1"/>
      <c r="R33" s="13">
        <f t="shared" si="0"/>
        <v>0.21928524462669452</v>
      </c>
      <c r="S33" s="7">
        <f>S32+$V$4</f>
        <v>90.328565090571232</v>
      </c>
      <c r="T33" s="7">
        <f>T32+$V$4</f>
        <v>80.328565090571232</v>
      </c>
      <c r="U33" s="7">
        <f>U32+$V$4</f>
        <v>70.328565090571232</v>
      </c>
      <c r="V33" s="7">
        <f>V32+$V$4</f>
        <v>65.328565090571374</v>
      </c>
      <c r="W33" s="39">
        <f t="shared" si="4"/>
        <v>76.57856509057126</v>
      </c>
    </row>
    <row r="34" spans="3:23" ht="26" customHeight="1">
      <c r="E34" s="13"/>
      <c r="F34" s="13"/>
      <c r="G34" s="13"/>
      <c r="H34" s="13"/>
      <c r="N34" s="1"/>
      <c r="R34" s="13">
        <f t="shared" si="0"/>
        <v>0.2128070451846151</v>
      </c>
      <c r="S34" s="7">
        <f t="shared" si="5"/>
        <v>90.54760848428549</v>
      </c>
      <c r="T34" s="7">
        <f t="shared" si="5"/>
        <v>80.54760848428549</v>
      </c>
      <c r="U34" s="7">
        <f t="shared" si="5"/>
        <v>70.54760848428549</v>
      </c>
      <c r="V34" s="7">
        <f t="shared" si="5"/>
        <v>65.547608484285632</v>
      </c>
      <c r="W34" s="39">
        <f t="shared" si="4"/>
        <v>76.797608484285519</v>
      </c>
    </row>
    <row r="35" spans="3:23" ht="30" customHeight="1">
      <c r="E35" s="7"/>
      <c r="F35" s="7"/>
      <c r="G35" s="7"/>
      <c r="H35" s="7"/>
      <c r="I35" s="7"/>
      <c r="N35" s="5"/>
      <c r="O35" s="15"/>
      <c r="P35" s="5"/>
      <c r="Q35" s="5"/>
      <c r="R35" s="13">
        <f t="shared" si="0"/>
        <v>0.20344681231607004</v>
      </c>
      <c r="S35" s="7">
        <f t="shared" si="5"/>
        <v>90.766651877999749</v>
      </c>
      <c r="T35" s="7">
        <f t="shared" si="5"/>
        <v>80.766651877999749</v>
      </c>
      <c r="U35" s="7">
        <f t="shared" si="5"/>
        <v>70.766651877999749</v>
      </c>
      <c r="V35" s="7">
        <f t="shared" si="5"/>
        <v>65.766651877999891</v>
      </c>
      <c r="W35" s="39">
        <f t="shared" si="4"/>
        <v>77.016651877999777</v>
      </c>
    </row>
    <row r="36" spans="3:23" ht="17" customHeight="1">
      <c r="C36" s="5"/>
      <c r="D36" s="10"/>
      <c r="E36" s="10"/>
      <c r="F36" s="10"/>
      <c r="G36" s="10"/>
      <c r="H36" s="10"/>
      <c r="I36" s="10"/>
      <c r="J36" s="10"/>
      <c r="N36" s="5"/>
      <c r="O36" s="15"/>
      <c r="P36" s="5"/>
      <c r="Q36" s="5"/>
      <c r="R36" s="13">
        <f t="shared" si="0"/>
        <v>0.19160378034969011</v>
      </c>
      <c r="S36" s="7">
        <f>S35+$V$4</f>
        <v>90.985695271714008</v>
      </c>
      <c r="T36" s="7">
        <f>T35+$V$4</f>
        <v>80.985695271714008</v>
      </c>
      <c r="U36" s="7">
        <f>U35+$V$4</f>
        <v>70.985695271714008</v>
      </c>
      <c r="V36" s="7">
        <f>V35+$V$4</f>
        <v>65.98569527171415</v>
      </c>
      <c r="W36" s="39">
        <f t="shared" si="4"/>
        <v>77.235695271714036</v>
      </c>
    </row>
    <row r="37" spans="3:23" ht="17" customHeight="1">
      <c r="C37" s="5"/>
      <c r="D37" s="10"/>
      <c r="E37" s="10"/>
      <c r="F37" s="10"/>
      <c r="G37" s="10"/>
      <c r="H37" s="10"/>
      <c r="I37" s="10"/>
      <c r="J37" s="10"/>
      <c r="N37" s="1"/>
      <c r="O37" s="3"/>
      <c r="P37" s="1"/>
      <c r="Q37" s="1"/>
      <c r="R37" s="13">
        <f t="shared" si="0"/>
        <v>0.17776471192219537</v>
      </c>
      <c r="S37" s="7">
        <f t="shared" si="5"/>
        <v>91.204738665428266</v>
      </c>
      <c r="T37" s="7">
        <f t="shared" si="5"/>
        <v>81.204738665428266</v>
      </c>
      <c r="U37" s="7">
        <f t="shared" si="5"/>
        <v>71.204738665428266</v>
      </c>
      <c r="V37" s="7">
        <f t="shared" si="5"/>
        <v>66.204738665428408</v>
      </c>
      <c r="W37" s="39">
        <f t="shared" si="4"/>
        <v>77.454738665428295</v>
      </c>
    </row>
    <row r="38" spans="3:23" ht="16" customHeight="1">
      <c r="R38" s="13">
        <f t="shared" si="0"/>
        <v>0.16247080386990845</v>
      </c>
      <c r="S38" s="7">
        <f t="shared" si="5"/>
        <v>91.423782059142525</v>
      </c>
      <c r="T38" s="7">
        <f t="shared" si="5"/>
        <v>81.423782059142525</v>
      </c>
      <c r="U38" s="7">
        <f t="shared" si="5"/>
        <v>71.423782059142525</v>
      </c>
      <c r="V38" s="7">
        <f t="shared" si="5"/>
        <v>66.423782059142667</v>
      </c>
      <c r="W38" s="39">
        <f t="shared" si="4"/>
        <v>77.673782059142553</v>
      </c>
    </row>
    <row r="39" spans="3:23" ht="16" customHeight="1">
      <c r="R39" s="13">
        <f t="shared" si="0"/>
        <v>0.14628284599751462</v>
      </c>
      <c r="S39" s="7">
        <f t="shared" si="5"/>
        <v>91.642825452856783</v>
      </c>
      <c r="T39" s="7">
        <f t="shared" si="5"/>
        <v>81.642825452856783</v>
      </c>
      <c r="U39" s="7">
        <f t="shared" si="5"/>
        <v>71.642825452856783</v>
      </c>
      <c r="V39" s="7">
        <f t="shared" si="5"/>
        <v>66.642825452856925</v>
      </c>
      <c r="W39" s="39">
        <f t="shared" si="4"/>
        <v>77.892825452856812</v>
      </c>
    </row>
    <row r="40" spans="3:23" ht="16" customHeight="1">
      <c r="R40" s="13">
        <f t="shared" si="0"/>
        <v>0.1297477301788568</v>
      </c>
      <c r="S40" s="7">
        <f t="shared" ref="S40:V55" si="6">S39+$V$4</f>
        <v>91.861868846571042</v>
      </c>
      <c r="T40" s="7">
        <f t="shared" si="6"/>
        <v>81.861868846571042</v>
      </c>
      <c r="U40" s="7">
        <f t="shared" si="6"/>
        <v>71.861868846571042</v>
      </c>
      <c r="V40" s="7">
        <f t="shared" si="6"/>
        <v>66.861868846571184</v>
      </c>
      <c r="W40" s="39">
        <f t="shared" si="4"/>
        <v>78.11186884657107</v>
      </c>
    </row>
    <row r="41" spans="3:23" ht="16" customHeight="1">
      <c r="R41" s="13">
        <f t="shared" si="0"/>
        <v>0.1133690305354621</v>
      </c>
      <c r="S41" s="7">
        <f t="shared" si="6"/>
        <v>92.080912240285301</v>
      </c>
      <c r="T41" s="7">
        <f t="shared" si="6"/>
        <v>82.080912240285301</v>
      </c>
      <c r="U41" s="7">
        <f t="shared" si="6"/>
        <v>72.080912240285301</v>
      </c>
      <c r="V41" s="7">
        <f t="shared" si="6"/>
        <v>67.080912240285443</v>
      </c>
      <c r="W41" s="39">
        <f t="shared" si="4"/>
        <v>78.330912240285329</v>
      </c>
    </row>
    <row r="42" spans="3:23" ht="16" customHeight="1">
      <c r="R42" s="13">
        <f t="shared" si="0"/>
        <v>9.7583725113654735E-2</v>
      </c>
      <c r="S42" s="7">
        <f t="shared" si="6"/>
        <v>92.299955633999559</v>
      </c>
      <c r="T42" s="7">
        <f t="shared" si="6"/>
        <v>82.299955633999559</v>
      </c>
      <c r="U42" s="7">
        <f t="shared" si="6"/>
        <v>72.299955633999559</v>
      </c>
      <c r="V42" s="7">
        <f t="shared" si="6"/>
        <v>67.299955633999701</v>
      </c>
      <c r="W42" s="39">
        <f t="shared" si="4"/>
        <v>78.549955633999588</v>
      </c>
    </row>
    <row r="43" spans="3:23" ht="16" customHeight="1">
      <c r="R43" s="13">
        <f t="shared" si="0"/>
        <v>8.2746312389556848E-2</v>
      </c>
      <c r="S43" s="7">
        <f t="shared" si="6"/>
        <v>92.518999027713818</v>
      </c>
      <c r="T43" s="7">
        <f t="shared" si="6"/>
        <v>82.518999027713818</v>
      </c>
      <c r="U43" s="7">
        <f t="shared" si="6"/>
        <v>72.518999027713818</v>
      </c>
      <c r="V43" s="7">
        <f t="shared" si="6"/>
        <v>67.51899902771396</v>
      </c>
      <c r="W43" s="39">
        <f t="shared" si="4"/>
        <v>78.768999027713846</v>
      </c>
    </row>
    <row r="44" spans="3:23" ht="16" customHeight="1">
      <c r="R44" s="13">
        <f t="shared" si="0"/>
        <v>6.9120711543137661E-2</v>
      </c>
      <c r="S44" s="7">
        <f t="shared" si="6"/>
        <v>92.738042421428077</v>
      </c>
      <c r="T44" s="7">
        <f t="shared" si="6"/>
        <v>82.738042421428077</v>
      </c>
      <c r="U44" s="7">
        <f t="shared" si="6"/>
        <v>72.738042421428077</v>
      </c>
      <c r="V44" s="7">
        <f t="shared" si="6"/>
        <v>67.738042421428219</v>
      </c>
      <c r="W44" s="39">
        <f t="shared" si="4"/>
        <v>78.988042421428105</v>
      </c>
    </row>
    <row r="45" spans="3:23" ht="16" customHeight="1">
      <c r="R45" s="13">
        <f t="shared" si="0"/>
        <v>5.6879536397127124E-2</v>
      </c>
      <c r="S45" s="7">
        <f t="shared" si="6"/>
        <v>92.957085815142335</v>
      </c>
      <c r="T45" s="7">
        <f t="shared" si="6"/>
        <v>82.957085815142335</v>
      </c>
      <c r="U45" s="7">
        <f t="shared" si="6"/>
        <v>72.957085815142335</v>
      </c>
      <c r="V45" s="7">
        <f t="shared" si="6"/>
        <v>67.957085815142477</v>
      </c>
      <c r="W45" s="39">
        <f t="shared" si="4"/>
        <v>79.207085815142364</v>
      </c>
    </row>
    <row r="46" spans="3:23" ht="16" customHeight="1">
      <c r="R46" s="13">
        <f t="shared" si="0"/>
        <v>4.6109688862631892E-2</v>
      </c>
      <c r="S46" s="7">
        <f t="shared" si="6"/>
        <v>93.176129208856594</v>
      </c>
      <c r="T46" s="7">
        <f t="shared" si="6"/>
        <v>83.176129208856594</v>
      </c>
      <c r="U46" s="7">
        <f t="shared" si="6"/>
        <v>73.176129208856594</v>
      </c>
      <c r="V46" s="7">
        <f t="shared" si="6"/>
        <v>68.176129208856736</v>
      </c>
      <c r="W46" s="39">
        <f t="shared" si="4"/>
        <v>79.426129208856622</v>
      </c>
    </row>
    <row r="47" spans="3:23" ht="16" customHeight="1">
      <c r="R47" s="13">
        <f t="shared" si="0"/>
        <v>3.6822784935378744E-2</v>
      </c>
      <c r="S47" s="7">
        <f t="shared" si="6"/>
        <v>93.395172602570852</v>
      </c>
      <c r="T47" s="7">
        <f t="shared" si="6"/>
        <v>83.395172602570852</v>
      </c>
      <c r="U47" s="7">
        <f t="shared" si="6"/>
        <v>73.395172602570852</v>
      </c>
      <c r="V47" s="7">
        <f t="shared" si="6"/>
        <v>68.395172602570995</v>
      </c>
      <c r="W47" s="39">
        <f t="shared" si="4"/>
        <v>79.645172602570881</v>
      </c>
    </row>
    <row r="48" spans="3:23" ht="16" customHeight="1">
      <c r="R48" s="13">
        <f t="shared" si="0"/>
        <v>2.8968724073393126E-2</v>
      </c>
      <c r="S48" s="7">
        <f t="shared" si="6"/>
        <v>93.614215996285111</v>
      </c>
      <c r="T48" s="7">
        <f t="shared" si="6"/>
        <v>83.614215996285111</v>
      </c>
      <c r="U48" s="7">
        <f t="shared" si="6"/>
        <v>73.614215996285111</v>
      </c>
      <c r="V48" s="7">
        <f t="shared" si="6"/>
        <v>68.614215996285253</v>
      </c>
      <c r="W48" s="39">
        <f t="shared" si="4"/>
        <v>79.864215996285139</v>
      </c>
    </row>
    <row r="49" spans="18:23" ht="16" customHeight="1">
      <c r="R49" s="13">
        <f t="shared" si="0"/>
        <v>2.2450726478931392E-2</v>
      </c>
      <c r="S49" s="7">
        <f t="shared" si="6"/>
        <v>93.83325938999937</v>
      </c>
      <c r="T49" s="7">
        <f t="shared" si="6"/>
        <v>83.83325938999937</v>
      </c>
      <c r="U49" s="7">
        <f t="shared" si="6"/>
        <v>73.83325938999937</v>
      </c>
      <c r="V49" s="7">
        <f t="shared" si="6"/>
        <v>68.833259389999512</v>
      </c>
      <c r="W49" s="39">
        <f t="shared" si="4"/>
        <v>80.083259389999398</v>
      </c>
    </row>
    <row r="50" spans="18:23" ht="16" customHeight="1">
      <c r="R50" s="13">
        <f t="shared" si="0"/>
        <v>1.7140351605046438E-2</v>
      </c>
      <c r="S50" s="7">
        <f t="shared" si="6"/>
        <v>94.052302783713628</v>
      </c>
      <c r="T50" s="7">
        <f t="shared" si="6"/>
        <v>84.052302783713628</v>
      </c>
      <c r="U50" s="7">
        <f t="shared" si="6"/>
        <v>74.052302783713628</v>
      </c>
      <c r="V50" s="7">
        <f t="shared" si="6"/>
        <v>69.05230278371377</v>
      </c>
      <c r="W50" s="39">
        <f t="shared" si="4"/>
        <v>80.302302783713657</v>
      </c>
    </row>
    <row r="51" spans="18:23" ht="16" customHeight="1">
      <c r="R51" s="13">
        <f t="shared" si="0"/>
        <v>1.2891318846753803E-2</v>
      </c>
      <c r="S51" s="7">
        <f t="shared" si="6"/>
        <v>94.271346177427887</v>
      </c>
      <c r="T51" s="7">
        <f t="shared" si="6"/>
        <v>84.271346177427887</v>
      </c>
      <c r="U51" s="7">
        <f t="shared" si="6"/>
        <v>74.271346177427887</v>
      </c>
      <c r="V51" s="7">
        <f t="shared" si="6"/>
        <v>69.271346177428029</v>
      </c>
      <c r="W51" s="39">
        <f t="shared" si="4"/>
        <v>80.521346177427915</v>
      </c>
    </row>
    <row r="52" spans="18:23" ht="16" customHeight="1">
      <c r="R52" s="13">
        <f t="shared" si="0"/>
        <v>9.5513172331356012E-3</v>
      </c>
      <c r="S52" s="7">
        <f t="shared" si="6"/>
        <v>94.490389571142146</v>
      </c>
      <c r="T52" s="7">
        <f t="shared" si="6"/>
        <v>84.490389571142146</v>
      </c>
      <c r="U52" s="7">
        <f t="shared" si="6"/>
        <v>74.490389571142146</v>
      </c>
      <c r="V52" s="7">
        <f t="shared" si="6"/>
        <v>69.490389571142288</v>
      </c>
      <c r="W52" s="39">
        <f t="shared" si="4"/>
        <v>80.740389571142174</v>
      </c>
    </row>
    <row r="53" spans="18:23" ht="16" customHeight="1">
      <c r="R53" s="13">
        <f t="shared" si="0"/>
        <v>6.9713596012234433E-3</v>
      </c>
      <c r="S53" s="7">
        <f t="shared" si="6"/>
        <v>94.709432964856404</v>
      </c>
      <c r="T53" s="7">
        <f t="shared" si="6"/>
        <v>84.709432964856404</v>
      </c>
      <c r="U53" s="7">
        <f t="shared" si="6"/>
        <v>74.709432964856404</v>
      </c>
      <c r="V53" s="7">
        <f t="shared" si="6"/>
        <v>69.709432964856546</v>
      </c>
      <c r="W53" s="39">
        <f t="shared" si="4"/>
        <v>80.959432964856433</v>
      </c>
    </row>
    <row r="54" spans="18:23" ht="16" customHeight="1">
      <c r="R54" s="13">
        <f t="shared" si="0"/>
        <v>5.012564764862032E-3</v>
      </c>
      <c r="S54" s="7">
        <f t="shared" si="6"/>
        <v>94.928476358570663</v>
      </c>
      <c r="T54" s="7">
        <f t="shared" si="6"/>
        <v>84.928476358570663</v>
      </c>
      <c r="U54" s="7">
        <f t="shared" si="6"/>
        <v>74.928476358570663</v>
      </c>
      <c r="V54" s="7">
        <f t="shared" si="6"/>
        <v>69.928476358570805</v>
      </c>
      <c r="W54" s="39">
        <f t="shared" si="4"/>
        <v>81.178476358570691</v>
      </c>
    </row>
    <row r="55" spans="18:23" ht="16" customHeight="1">
      <c r="R55" s="13">
        <f t="shared" si="0"/>
        <v>3.5505105262151858E-3</v>
      </c>
      <c r="S55" s="7">
        <f t="shared" si="6"/>
        <v>95.147519752284921</v>
      </c>
      <c r="T55" s="7">
        <f t="shared" si="6"/>
        <v>85.147519752284921</v>
      </c>
      <c r="U55" s="7">
        <f t="shared" si="6"/>
        <v>75.147519752284921</v>
      </c>
      <c r="V55" s="7">
        <f t="shared" si="6"/>
        <v>70.147519752285064</v>
      </c>
      <c r="W55" s="39">
        <f t="shared" si="4"/>
        <v>81.39751975228495</v>
      </c>
    </row>
  </sheetData>
  <mergeCells count="4">
    <mergeCell ref="A1:N1"/>
    <mergeCell ref="C2:D2"/>
    <mergeCell ref="K2:L2"/>
    <mergeCell ref="S5:V5"/>
  </mergeCells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ANOVA H0 True, False</vt:lpstr>
      <vt:lpstr>ANOVA H0 True, False (2)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2015-04-13T17:01:27Z</dcterms:modified>
</cp:coreProperties>
</file>